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PN\01_VPP\IZGLITIBA\4. konkurs_2_uzd\VPP_Izgitiba_4_konkursa_nolikums_saskaņošanai\Nolikuma  gala variants\"/>
    </mc:Choice>
  </mc:AlternateContent>
  <xr:revisionPtr revIDLastSave="0" documentId="13_ncr:1_{AAC86628-EFF3-49A2-929D-6EC0EF6FF669}" xr6:coauthVersionLast="47" xr6:coauthVersionMax="47" xr10:uidLastSave="{00000000-0000-0000-0000-000000000000}"/>
  <bookViews>
    <workbookView xWindow="-120" yWindow="-120" windowWidth="38640" windowHeight="21120" xr2:uid="{C83CC97A-C4AC-4821-8291-0AA41FD58977}"/>
  </bookViews>
  <sheets>
    <sheet name="zinātn grupas saraksts" sheetId="1" r:id="rId1"/>
    <sheet name="PLE aprēķina piemē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7" i="2" l="1"/>
  <c r="Y9" i="2"/>
  <c r="Y12" i="2"/>
  <c r="X21" i="2"/>
  <c r="X7" i="2"/>
  <c r="X10" i="2"/>
  <c r="X9" i="2"/>
  <c r="X8" i="2"/>
  <c r="X25" i="2"/>
  <c r="X11" i="2"/>
  <c r="Y26" i="2"/>
  <c r="X26" i="2"/>
  <c r="X24" i="2"/>
  <c r="X23" i="2"/>
  <c r="Y23" i="2" s="1"/>
  <c r="X22" i="2"/>
  <c r="X12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G14" i="2"/>
  <c r="Y7" i="2" l="1"/>
  <c r="Y11" i="2"/>
  <c r="Y21" i="2"/>
  <c r="Y22" i="2"/>
  <c r="Y24" i="2"/>
  <c r="Y8" i="2"/>
  <c r="Y10" i="2"/>
  <c r="Y25" i="2" l="1"/>
</calcChain>
</file>

<file path=xl/sharedStrings.xml><?xml version="1.0" encoding="utf-8"?>
<sst xmlns="http://schemas.openxmlformats.org/spreadsheetml/2006/main" count="103" uniqueCount="35">
  <si>
    <t>Zinātniskās grupas saraksts</t>
  </si>
  <si>
    <t>Vārds, uzvārds</t>
  </si>
  <si>
    <t>Nostrādāto stundu skaits</t>
  </si>
  <si>
    <t>Projekta vadītājs</t>
  </si>
  <si>
    <t>Projekta galvenais izpildītājs</t>
  </si>
  <si>
    <t>Projekta izpildītājs</t>
  </si>
  <si>
    <t>Projekta izpildītājs - studējošais</t>
  </si>
  <si>
    <t>Gadi</t>
  </si>
  <si>
    <t>Mēneši</t>
  </si>
  <si>
    <t>Projektā ieņemamais amats</t>
  </si>
  <si>
    <t>Jaunais zinātnieks (atzīmēt ar "x")</t>
  </si>
  <si>
    <t>14. pielikums
(datums) līgumam Nr. _________ "Par valsts programmu “Izglītība” projekta īstenošanu”</t>
  </si>
  <si>
    <t xml:space="preserve">… </t>
  </si>
  <si>
    <t>stundu skaits mēnesī</t>
  </si>
  <si>
    <t>09.</t>
  </si>
  <si>
    <t>10.</t>
  </si>
  <si>
    <t>11.</t>
  </si>
  <si>
    <t>12.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</si>
  <si>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</si>
  <si>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</si>
  <si>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</si>
  <si>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</si>
  <si>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</si>
  <si>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</si>
  <si>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</si>
  <si>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</si>
  <si>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</si>
  <si>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visa projekta darbības perioda kopējais darba stundu skaits</t>
  </si>
  <si>
    <t>visas atbilstošo studentu nostrādātās stundas dalītas ar projekta perioda darba stundām (2655h)</t>
  </si>
  <si>
    <t xml:space="preserve">Projekta nolikumā noteiktā studentu noslodze </t>
  </si>
  <si>
    <t>PIEMĒRS</t>
  </si>
  <si>
    <t>0,25 slodze, kas izteikta stundu skaitā (kontrolei)</t>
  </si>
  <si>
    <t>nostrādātais stundu skaits pārrēķināts slodzē</t>
  </si>
  <si>
    <t>Lai pārskatāmāk, norādīta katra mēneša 0,25 slodze stundu izteiksmē</t>
  </si>
  <si>
    <t>nostrādātais stundu skaits pārrēķināts slodzē, šeit nostrādāts mazāk par nolikumā noteikto minimumu 0,25 slodzi, tāpēc neiekļauj kopējās slodzes aprēķinā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</si>
</sst>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0" borderId="8" xfId="0" applyFont="1" applyBorder="1"/>
    <xf numFmtId="0" fontId="1" fillId="0" borderId="9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10" xfId="0" applyFont="1" applyBorder="1"/>
    <xf numFmtId="0" fontId="1" fillId="0" borderId="2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6" xfId="0" applyFont="1" applyBorder="1"/>
    <xf numFmtId="0" fontId="1" fillId="0" borderId="11" xfId="0" applyFont="1" applyBorder="1"/>
    <xf numFmtId="0" fontId="1" fillId="0" borderId="23" xfId="0" applyFont="1" applyBorder="1"/>
    <xf numFmtId="0" fontId="1" fillId="2" borderId="2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/>
    <xf numFmtId="0" fontId="1" fillId="0" borderId="7" xfId="0" applyFont="1" applyBorder="1"/>
    <xf numFmtId="0" fontId="1" fillId="0" borderId="12" xfId="0" applyFont="1" applyBorder="1"/>
    <xf numFmtId="0" fontId="1" fillId="3" borderId="26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vertical="center" wrapText="1"/>
    </xf>
    <xf numFmtId="0" fontId="4" fillId="3" borderId="37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19" xfId="0" applyFont="1" applyBorder="1"/>
    <xf numFmtId="0" fontId="3" fillId="0" borderId="47" xfId="0" applyFont="1" applyBorder="1"/>
    <xf numFmtId="0" fontId="3" fillId="0" borderId="20" xfId="0" applyFont="1" applyBorder="1"/>
    <xf numFmtId="0" fontId="3" fillId="0" borderId="40" xfId="0" applyFont="1" applyBorder="1"/>
    <xf numFmtId="0" fontId="3" fillId="0" borderId="8" xfId="0" applyFont="1" applyBorder="1"/>
    <xf numFmtId="0" fontId="3" fillId="0" borderId="5" xfId="0" applyFont="1" applyBorder="1"/>
    <xf numFmtId="0" fontId="3" fillId="0" borderId="4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43" xfId="0" applyFont="1" applyBorder="1"/>
    <xf numFmtId="0" fontId="3" fillId="0" borderId="11" xfId="0" applyFont="1" applyBorder="1"/>
    <xf numFmtId="0" fontId="3" fillId="0" borderId="12" xfId="0" applyFont="1" applyBorder="1"/>
    <xf numFmtId="2" fontId="1" fillId="0" borderId="0" xfId="0" applyNumberFormat="1" applyFont="1"/>
    <xf numFmtId="0" fontId="1" fillId="0" borderId="45" xfId="0" applyFont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3" fillId="0" borderId="45" xfId="0" applyFont="1" applyBorder="1"/>
    <xf numFmtId="0" fontId="3" fillId="0" borderId="35" xfId="0" applyFont="1" applyBorder="1"/>
    <xf numFmtId="0" fontId="3" fillId="0" borderId="46" xfId="0" applyFont="1" applyBorder="1"/>
    <xf numFmtId="0" fontId="3" fillId="0" borderId="49" xfId="0" applyFont="1" applyBorder="1"/>
    <xf numFmtId="0" fontId="3" fillId="0" borderId="51" xfId="0" applyFont="1" applyBorder="1"/>
    <xf numFmtId="0" fontId="1" fillId="5" borderId="0" xfId="0" applyFont="1" applyFill="1"/>
    <xf numFmtId="0" fontId="1" fillId="0" borderId="0" xfId="0" applyFont="1" applyAlignment="1">
      <alignment horizontal="center"/>
    </xf>
    <xf numFmtId="0" fontId="1" fillId="8" borderId="0" xfId="0" applyFont="1" applyFill="1" applyAlignment="1">
      <alignment horizontal="center"/>
    </xf>
    <xf numFmtId="0" fontId="3" fillId="0" borderId="0" xfId="0" applyFont="1"/>
    <xf numFmtId="2" fontId="1" fillId="2" borderId="5" xfId="0" applyNumberFormat="1" applyFont="1" applyFill="1" applyBorder="1"/>
    <xf numFmtId="2" fontId="7" fillId="8" borderId="0" xfId="0" applyNumberFormat="1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2" fontId="1" fillId="4" borderId="0" xfId="0" applyNumberFormat="1" applyFont="1" applyFill="1" applyAlignment="1">
      <alignment horizontal="center"/>
    </xf>
    <xf numFmtId="2" fontId="1" fillId="8" borderId="0" xfId="0" applyNumberFormat="1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6" fillId="8" borderId="0" xfId="0" applyFont="1" applyFill="1" applyAlignment="1">
      <alignment horizontal="left" wrapText="1"/>
    </xf>
    <xf numFmtId="0" fontId="6" fillId="8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1" fillId="8" borderId="0" xfId="0" applyFont="1" applyFill="1" applyAlignment="1">
      <alignment horizontal="left"/>
    </xf>
    <xf numFmtId="0" fontId="1" fillId="4" borderId="0" xfId="0" applyFont="1" applyFill="1" applyAlignment="1">
      <alignment horizontal="left" wrapText="1"/>
    </xf>
    <xf numFmtId="0" fontId="1" fillId="2" borderId="5" xfId="0" applyFont="1" applyFill="1" applyBorder="1" applyAlignment="1">
      <alignment horizontal="center" wrapText="1"/>
    </xf>
    <xf numFmtId="0" fontId="1" fillId="7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D07B-0278-4A0E-9751-593A5CE480C3}">
  <sheetPr>
    <pageSetUpPr fitToPage="1"/>
  </sheetPr>
  <dimension ref="A1:W9"/>
  <sheetViews>
    <sheetView tabSelected="1" zoomScale="110" zoomScaleNormal="110" workbookViewId="0">
      <selection activeCell="A2" sqref="A2:W2"/>
    </sheetView>
  </sheetViews>
  <sheetFormatPr defaultColWidth="8.7109375" defaultRowHeight="15.75" x14ac:dyDescent="0.25"/>
  <cols>
    <col min="1" max="1" width="8.7109375" style="1"/>
    <col min="2" max="2" width="12.28515625" style="1" customWidth="1"/>
    <col min="3" max="3" width="8.7109375" style="1"/>
    <col min="4" max="4" width="13.28515625" style="1" customWidth="1"/>
    <col min="5" max="5" width="15.28515625" style="1" customWidth="1"/>
    <col min="6" max="6" width="14.7109375" style="1" customWidth="1"/>
    <col min="7" max="17" width="3.42578125" style="1" customWidth="1"/>
    <col min="18" max="18" width="3.85546875" style="1" customWidth="1"/>
    <col min="19" max="23" width="3.42578125" style="1" customWidth="1"/>
    <col min="24" max="16384" width="8.7109375" style="1"/>
  </cols>
  <sheetData>
    <row r="1" spans="1:23" ht="49.15" customHeight="1" x14ac:dyDescent="0.25">
      <c r="A1" s="89" t="s">
        <v>11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</row>
    <row r="2" spans="1:23" ht="19.149999999999999" customHeight="1" x14ac:dyDescent="0.2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</row>
    <row r="3" spans="1:23" ht="16.149999999999999" customHeight="1" x14ac:dyDescent="0.25">
      <c r="A3" s="90" t="s">
        <v>9</v>
      </c>
      <c r="B3" s="92"/>
      <c r="C3" s="90" t="s">
        <v>1</v>
      </c>
      <c r="D3" s="92"/>
      <c r="E3" s="90" t="s">
        <v>10</v>
      </c>
      <c r="F3" s="88" t="s">
        <v>2</v>
      </c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</row>
    <row r="4" spans="1:23" ht="16.5" customHeight="1" thickBot="1" x14ac:dyDescent="0.3">
      <c r="A4" s="90"/>
      <c r="B4" s="92"/>
      <c r="C4" s="90"/>
      <c r="D4" s="92"/>
      <c r="E4" s="91"/>
      <c r="F4" s="19" t="s">
        <v>7</v>
      </c>
      <c r="G4" s="88">
        <v>2025</v>
      </c>
      <c r="H4" s="88"/>
      <c r="I4" s="88"/>
      <c r="J4" s="88"/>
      <c r="K4" s="88">
        <v>2026</v>
      </c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5" customHeight="1" thickBot="1" x14ac:dyDescent="0.3">
      <c r="A5" s="93"/>
      <c r="B5" s="94"/>
      <c r="C5" s="93"/>
      <c r="D5" s="94"/>
      <c r="E5" s="91"/>
      <c r="F5" s="10" t="s">
        <v>8</v>
      </c>
      <c r="G5" s="23">
        <v>1</v>
      </c>
      <c r="H5" s="24">
        <v>2</v>
      </c>
      <c r="I5" s="24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4">
        <v>9</v>
      </c>
      <c r="P5" s="24">
        <v>10</v>
      </c>
      <c r="Q5" s="25">
        <v>11</v>
      </c>
      <c r="R5" s="27">
        <v>12</v>
      </c>
      <c r="S5" s="27">
        <v>13</v>
      </c>
      <c r="T5" s="26">
        <v>14</v>
      </c>
      <c r="U5" s="24">
        <v>15</v>
      </c>
      <c r="V5" s="24">
        <v>16</v>
      </c>
      <c r="W5" s="24" t="s">
        <v>12</v>
      </c>
    </row>
    <row r="6" spans="1:23" ht="28.5" customHeight="1" x14ac:dyDescent="0.25">
      <c r="A6" s="98" t="s">
        <v>3</v>
      </c>
      <c r="B6" s="99"/>
      <c r="C6" s="100" t="s">
        <v>1</v>
      </c>
      <c r="D6" s="101"/>
      <c r="E6" s="8"/>
      <c r="F6" s="17"/>
      <c r="G6" s="11"/>
      <c r="H6" s="12"/>
      <c r="I6" s="12"/>
      <c r="J6" s="12"/>
      <c r="K6" s="12"/>
      <c r="L6" s="12"/>
      <c r="M6" s="12"/>
      <c r="N6" s="12"/>
      <c r="O6" s="12"/>
      <c r="P6" s="12"/>
      <c r="Q6" s="13"/>
      <c r="R6" s="12"/>
      <c r="S6" s="12"/>
      <c r="T6" s="20"/>
      <c r="U6" s="16"/>
      <c r="V6" s="16"/>
      <c r="W6" s="16"/>
    </row>
    <row r="7" spans="1:23" ht="28.5" customHeight="1" x14ac:dyDescent="0.25">
      <c r="A7" s="100" t="s">
        <v>4</v>
      </c>
      <c r="B7" s="102"/>
      <c r="C7" s="100" t="s">
        <v>1</v>
      </c>
      <c r="D7" s="101"/>
      <c r="E7" s="4"/>
      <c r="F7" s="9"/>
      <c r="G7" s="2"/>
      <c r="H7" s="6"/>
      <c r="I7" s="6"/>
      <c r="J7" s="6"/>
      <c r="K7" s="6"/>
      <c r="L7" s="6"/>
      <c r="M7" s="6"/>
      <c r="N7" s="6"/>
      <c r="O7" s="6"/>
      <c r="P7" s="6"/>
      <c r="Q7" s="14"/>
      <c r="R7" s="6"/>
      <c r="S7" s="6"/>
      <c r="T7" s="21"/>
      <c r="U7" s="6"/>
      <c r="V7" s="6"/>
      <c r="W7" s="6"/>
    </row>
    <row r="8" spans="1:23" ht="28.5" customHeight="1" x14ac:dyDescent="0.25">
      <c r="A8" s="100" t="s">
        <v>5</v>
      </c>
      <c r="B8" s="102"/>
      <c r="C8" s="100" t="s">
        <v>1</v>
      </c>
      <c r="D8" s="101"/>
      <c r="E8" s="4"/>
      <c r="F8" s="9"/>
      <c r="G8" s="2"/>
      <c r="H8" s="6"/>
      <c r="I8" s="6"/>
      <c r="J8" s="6"/>
      <c r="K8" s="6"/>
      <c r="L8" s="6"/>
      <c r="M8" s="6"/>
      <c r="N8" s="6"/>
      <c r="O8" s="6"/>
      <c r="P8" s="6"/>
      <c r="Q8" s="14"/>
      <c r="R8" s="6"/>
      <c r="S8" s="6"/>
      <c r="T8" s="21"/>
      <c r="U8" s="6"/>
      <c r="V8" s="6"/>
      <c r="W8" s="6"/>
    </row>
    <row r="9" spans="1:23" ht="28.5" customHeight="1" thickBot="1" x14ac:dyDescent="0.3">
      <c r="A9" s="95" t="s">
        <v>6</v>
      </c>
      <c r="B9" s="96"/>
      <c r="C9" s="95" t="s">
        <v>1</v>
      </c>
      <c r="D9" s="97"/>
      <c r="E9" s="5"/>
      <c r="F9" s="18"/>
      <c r="G9" s="3"/>
      <c r="H9" s="7"/>
      <c r="I9" s="7"/>
      <c r="J9" s="7"/>
      <c r="K9" s="7"/>
      <c r="L9" s="7"/>
      <c r="M9" s="7"/>
      <c r="N9" s="7"/>
      <c r="O9" s="7"/>
      <c r="P9" s="7"/>
      <c r="Q9" s="15"/>
      <c r="R9" s="7"/>
      <c r="S9" s="7"/>
      <c r="T9" s="22"/>
      <c r="U9" s="7"/>
      <c r="V9" s="7"/>
      <c r="W9" s="7"/>
    </row>
  </sheetData>
  <mergeCells count="16">
    <mergeCell ref="A9:B9"/>
    <mergeCell ref="C9:D9"/>
    <mergeCell ref="A6:B6"/>
    <mergeCell ref="C6:D6"/>
    <mergeCell ref="A7:B7"/>
    <mergeCell ref="C7:D7"/>
    <mergeCell ref="A8:B8"/>
    <mergeCell ref="C8:D8"/>
    <mergeCell ref="A2:W2"/>
    <mergeCell ref="F3:W3"/>
    <mergeCell ref="A1:W1"/>
    <mergeCell ref="E3:E5"/>
    <mergeCell ref="A3:B5"/>
    <mergeCell ref="C3:D5"/>
    <mergeCell ref="G4:J4"/>
    <mergeCell ref="K4:W4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41767-2E93-4752-9115-1F045176EE89}">
  <sheetPr>
    <pageSetUpPr fitToPage="1"/>
  </sheetPr>
  <dimension ref="A1:AE28"/>
  <sheetViews>
    <sheetView zoomScale="110" zoomScaleNormal="110" workbookViewId="0">
      <selection activeCell="U32" sqref="U32"/>
    </sheetView>
  </sheetViews>
  <sheetFormatPr defaultColWidth="8.7109375" defaultRowHeight="15.75" x14ac:dyDescent="0.25"/>
  <cols>
    <col min="1" max="1" width="8.7109375" style="1"/>
    <col min="2" max="2" width="12.28515625" style="1" customWidth="1"/>
    <col min="3" max="3" width="8.7109375" style="1"/>
    <col min="4" max="4" width="13.28515625" style="1" customWidth="1"/>
    <col min="5" max="5" width="15.28515625" style="1" customWidth="1"/>
    <col min="6" max="6" width="14.7109375" style="1" customWidth="1"/>
    <col min="7" max="8" width="6.5703125" style="1" bestFit="1" customWidth="1"/>
    <col min="9" max="9" width="7.28515625" style="1" bestFit="1" customWidth="1"/>
    <col min="10" max="20" width="6.5703125" style="1" bestFit="1" customWidth="1"/>
    <col min="21" max="21" width="7.28515625" style="1" bestFit="1" customWidth="1"/>
    <col min="22" max="22" width="6.5703125" style="1" bestFit="1" customWidth="1"/>
    <col min="23" max="23" width="5.28515625" style="1" bestFit="1" customWidth="1"/>
    <col min="24" max="24" width="9" style="1" customWidth="1"/>
    <col min="25" max="25" width="10.140625" style="1" customWidth="1"/>
    <col min="26" max="16384" width="8.7109375" style="1"/>
  </cols>
  <sheetData>
    <row r="1" spans="1:31" x14ac:dyDescent="0.25">
      <c r="A1" s="111" t="s">
        <v>30</v>
      </c>
      <c r="B1" s="111"/>
      <c r="C1" s="111"/>
      <c r="D1" s="111"/>
      <c r="E1" s="111"/>
      <c r="F1" s="111"/>
      <c r="G1" s="111"/>
      <c r="H1" s="111"/>
      <c r="I1" s="111"/>
    </row>
    <row r="2" spans="1:31" ht="49.15" customHeight="1" x14ac:dyDescent="0.25">
      <c r="A2" s="89" t="s">
        <v>11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</row>
    <row r="3" spans="1:31" ht="19.149999999999999" customHeight="1" x14ac:dyDescent="0.25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</row>
    <row r="4" spans="1:31" ht="16.149999999999999" customHeight="1" thickBot="1" x14ac:dyDescent="0.3">
      <c r="A4" s="90" t="s">
        <v>9</v>
      </c>
      <c r="B4" s="92"/>
      <c r="C4" s="90" t="s">
        <v>1</v>
      </c>
      <c r="D4" s="92"/>
      <c r="E4" s="90" t="s">
        <v>10</v>
      </c>
      <c r="F4" s="88" t="s">
        <v>2</v>
      </c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</row>
    <row r="5" spans="1:31" ht="16.5" customHeight="1" thickBot="1" x14ac:dyDescent="0.3">
      <c r="A5" s="90"/>
      <c r="B5" s="92"/>
      <c r="C5" s="90"/>
      <c r="D5" s="92"/>
      <c r="E5" s="91"/>
      <c r="F5" s="19" t="s">
        <v>7</v>
      </c>
      <c r="G5" s="104">
        <v>2025</v>
      </c>
      <c r="H5" s="105"/>
      <c r="I5" s="105"/>
      <c r="J5" s="106"/>
      <c r="K5" s="104">
        <v>2026</v>
      </c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6"/>
      <c r="X5" s="70"/>
      <c r="Y5" s="1" t="s">
        <v>27</v>
      </c>
    </row>
    <row r="6" spans="1:31" ht="15" customHeight="1" thickBot="1" x14ac:dyDescent="0.3">
      <c r="A6" s="93"/>
      <c r="B6" s="94"/>
      <c r="C6" s="93"/>
      <c r="D6" s="94"/>
      <c r="E6" s="91"/>
      <c r="F6" s="38" t="s">
        <v>8</v>
      </c>
      <c r="G6" s="41" t="s">
        <v>14</v>
      </c>
      <c r="H6" s="37" t="s">
        <v>15</v>
      </c>
      <c r="I6" s="37" t="s">
        <v>16</v>
      </c>
      <c r="J6" s="42" t="s">
        <v>17</v>
      </c>
      <c r="K6" s="35" t="s">
        <v>18</v>
      </c>
      <c r="L6" s="32" t="s">
        <v>19</v>
      </c>
      <c r="M6" s="32" t="s">
        <v>20</v>
      </c>
      <c r="N6" s="32" t="s">
        <v>21</v>
      </c>
      <c r="O6" s="32" t="s">
        <v>22</v>
      </c>
      <c r="P6" s="32" t="s">
        <v>23</v>
      </c>
      <c r="Q6" s="36" t="s">
        <v>24</v>
      </c>
      <c r="R6" s="37" t="s">
        <v>25</v>
      </c>
      <c r="S6" s="37" t="s">
        <v>26</v>
      </c>
      <c r="T6" s="31" t="s">
        <v>15</v>
      </c>
      <c r="U6" s="32" t="s">
        <v>16</v>
      </c>
      <c r="V6" s="32" t="s">
        <v>17</v>
      </c>
      <c r="W6" s="46" t="s">
        <v>12</v>
      </c>
    </row>
    <row r="7" spans="1:31" ht="34.5" customHeight="1" thickBot="1" x14ac:dyDescent="0.3">
      <c r="A7" s="107"/>
      <c r="B7" s="107"/>
      <c r="C7" s="108"/>
      <c r="D7" s="99"/>
      <c r="E7" s="29"/>
      <c r="F7" s="28" t="s">
        <v>13</v>
      </c>
      <c r="G7" s="33">
        <v>176</v>
      </c>
      <c r="H7" s="34">
        <v>184</v>
      </c>
      <c r="I7" s="34">
        <v>151</v>
      </c>
      <c r="J7" s="45">
        <v>150</v>
      </c>
      <c r="K7" s="33">
        <v>168</v>
      </c>
      <c r="L7" s="34">
        <v>160</v>
      </c>
      <c r="M7" s="34">
        <v>176</v>
      </c>
      <c r="N7" s="34">
        <v>158</v>
      </c>
      <c r="O7" s="34">
        <v>152</v>
      </c>
      <c r="P7" s="34">
        <v>159</v>
      </c>
      <c r="Q7" s="34">
        <v>184</v>
      </c>
      <c r="R7" s="34">
        <v>168</v>
      </c>
      <c r="S7" s="34">
        <v>176</v>
      </c>
      <c r="T7" s="43">
        <v>176</v>
      </c>
      <c r="U7" s="43">
        <v>159</v>
      </c>
      <c r="V7" s="43">
        <v>158</v>
      </c>
      <c r="W7" s="44"/>
      <c r="X7" s="82">
        <f>SUM(G7:V7)</f>
        <v>2655</v>
      </c>
      <c r="Y7" s="77">
        <f>X7/4</f>
        <v>663.75</v>
      </c>
      <c r="Z7" s="115" t="s">
        <v>31</v>
      </c>
      <c r="AA7" s="115"/>
      <c r="AB7" s="115"/>
      <c r="AC7" s="115"/>
      <c r="AD7" s="115"/>
    </row>
    <row r="8" spans="1:31" ht="28.5" customHeight="1" thickBot="1" x14ac:dyDescent="0.3">
      <c r="A8" s="95" t="s">
        <v>6</v>
      </c>
      <c r="B8" s="96"/>
      <c r="C8" s="100" t="s">
        <v>1</v>
      </c>
      <c r="D8" s="101"/>
      <c r="E8" s="40"/>
      <c r="F8" s="39"/>
      <c r="G8" s="47">
        <v>176</v>
      </c>
      <c r="H8" s="48">
        <v>184</v>
      </c>
      <c r="I8" s="48">
        <v>151</v>
      </c>
      <c r="J8" s="49">
        <v>150</v>
      </c>
      <c r="K8" s="47">
        <v>168</v>
      </c>
      <c r="L8" s="48">
        <v>160</v>
      </c>
      <c r="M8" s="48">
        <v>176</v>
      </c>
      <c r="N8" s="48">
        <v>158</v>
      </c>
      <c r="O8" s="48">
        <v>152</v>
      </c>
      <c r="P8" s="48">
        <v>159</v>
      </c>
      <c r="Q8" s="50">
        <v>184</v>
      </c>
      <c r="R8" s="48">
        <v>168</v>
      </c>
      <c r="S8" s="48">
        <v>176</v>
      </c>
      <c r="T8" s="51">
        <v>176</v>
      </c>
      <c r="U8" s="48">
        <v>159</v>
      </c>
      <c r="V8" s="48">
        <v>158</v>
      </c>
      <c r="W8" s="49"/>
      <c r="X8" s="71">
        <f>SUM(G8:W8)</f>
        <v>2655</v>
      </c>
      <c r="Y8" s="72">
        <f>X8/X7</f>
        <v>1</v>
      </c>
      <c r="Z8" s="112" t="s">
        <v>32</v>
      </c>
      <c r="AA8" s="112"/>
      <c r="AB8" s="112"/>
      <c r="AC8" s="112"/>
      <c r="AD8" s="112"/>
      <c r="AE8" s="85"/>
    </row>
    <row r="9" spans="1:31" ht="69" customHeight="1" thickBot="1" x14ac:dyDescent="0.3">
      <c r="A9" s="95" t="s">
        <v>6</v>
      </c>
      <c r="B9" s="96"/>
      <c r="C9" s="100" t="s">
        <v>1</v>
      </c>
      <c r="D9" s="101"/>
      <c r="E9" s="4"/>
      <c r="F9" s="9"/>
      <c r="G9" s="52">
        <v>10</v>
      </c>
      <c r="H9" s="53">
        <v>30</v>
      </c>
      <c r="I9" s="53"/>
      <c r="J9" s="54">
        <v>20</v>
      </c>
      <c r="K9" s="52"/>
      <c r="L9" s="53">
        <v>10</v>
      </c>
      <c r="M9" s="53">
        <v>44</v>
      </c>
      <c r="N9" s="53"/>
      <c r="O9" s="53">
        <v>30</v>
      </c>
      <c r="P9" s="53">
        <v>25</v>
      </c>
      <c r="Q9" s="55"/>
      <c r="R9" s="53">
        <v>30</v>
      </c>
      <c r="S9" s="53">
        <v>10</v>
      </c>
      <c r="T9" s="56">
        <v>10</v>
      </c>
      <c r="U9" s="53"/>
      <c r="V9" s="53"/>
      <c r="W9" s="54"/>
      <c r="X9" s="71">
        <f>SUM(G9:V9)</f>
        <v>219</v>
      </c>
      <c r="Y9" s="78">
        <f>X9/(G7+H7+J7+L7+M7+O7+P7+R7+S7+T7)</f>
        <v>0.13059033989266547</v>
      </c>
      <c r="Z9" s="113" t="s">
        <v>34</v>
      </c>
      <c r="AA9" s="113"/>
      <c r="AB9" s="113"/>
      <c r="AC9" s="113"/>
      <c r="AD9" s="113"/>
      <c r="AE9" s="85"/>
    </row>
    <row r="10" spans="1:31" ht="28.5" customHeight="1" thickBot="1" x14ac:dyDescent="0.3">
      <c r="A10" s="95" t="s">
        <v>6</v>
      </c>
      <c r="B10" s="96"/>
      <c r="C10" s="100" t="s">
        <v>1</v>
      </c>
      <c r="D10" s="101"/>
      <c r="E10" s="4"/>
      <c r="F10" s="9"/>
      <c r="G10" s="52">
        <v>44</v>
      </c>
      <c r="H10" s="53">
        <v>46</v>
      </c>
      <c r="I10" s="53">
        <v>151</v>
      </c>
      <c r="J10" s="54">
        <v>37.5</v>
      </c>
      <c r="K10" s="52">
        <v>168</v>
      </c>
      <c r="L10" s="53">
        <v>40</v>
      </c>
      <c r="M10" s="53">
        <v>44</v>
      </c>
      <c r="N10" s="53">
        <v>39.5</v>
      </c>
      <c r="O10" s="53">
        <v>38</v>
      </c>
      <c r="P10" s="53">
        <v>39.75</v>
      </c>
      <c r="Q10" s="55">
        <v>46</v>
      </c>
      <c r="R10" s="53">
        <v>42</v>
      </c>
      <c r="S10" s="53">
        <v>44</v>
      </c>
      <c r="T10" s="56">
        <v>176</v>
      </c>
      <c r="U10" s="53">
        <v>159</v>
      </c>
      <c r="V10" s="53">
        <v>39.5</v>
      </c>
      <c r="W10" s="54"/>
      <c r="X10" s="83">
        <f>SUM(G10:V10)</f>
        <v>1154.25</v>
      </c>
      <c r="Y10" s="79">
        <f>X10/X7</f>
        <v>0.43474576271186438</v>
      </c>
      <c r="Z10" s="112" t="s">
        <v>32</v>
      </c>
      <c r="AA10" s="112"/>
      <c r="AB10" s="112"/>
      <c r="AC10" s="112"/>
      <c r="AD10" s="112"/>
      <c r="AE10" s="85"/>
    </row>
    <row r="11" spans="1:31" ht="28.5" customHeight="1" thickBot="1" x14ac:dyDescent="0.3">
      <c r="A11" s="95" t="s">
        <v>6</v>
      </c>
      <c r="B11" s="96"/>
      <c r="C11" s="100" t="s">
        <v>1</v>
      </c>
      <c r="D11" s="101"/>
      <c r="E11" s="63"/>
      <c r="F11" s="64"/>
      <c r="G11" s="65">
        <v>44</v>
      </c>
      <c r="H11" s="66">
        <v>46</v>
      </c>
      <c r="I11" s="66">
        <v>37.75</v>
      </c>
      <c r="J11" s="67">
        <v>37.5</v>
      </c>
      <c r="K11" s="65">
        <v>42</v>
      </c>
      <c r="L11" s="66">
        <v>40</v>
      </c>
      <c r="M11" s="66">
        <v>44</v>
      </c>
      <c r="N11" s="66">
        <v>39.5</v>
      </c>
      <c r="O11" s="66">
        <v>38</v>
      </c>
      <c r="P11" s="66">
        <v>39.75</v>
      </c>
      <c r="Q11" s="68">
        <v>46</v>
      </c>
      <c r="R11" s="66">
        <v>42</v>
      </c>
      <c r="S11" s="66">
        <v>44</v>
      </c>
      <c r="T11" s="69">
        <v>44</v>
      </c>
      <c r="U11" s="66">
        <v>39.75</v>
      </c>
      <c r="V11" s="66">
        <v>39.5</v>
      </c>
      <c r="W11" s="67"/>
      <c r="X11" s="83">
        <f>SUM(G11:V11)</f>
        <v>663.75</v>
      </c>
      <c r="Y11" s="72">
        <f>X11/X7</f>
        <v>0.25</v>
      </c>
      <c r="Z11" s="112" t="s">
        <v>32</v>
      </c>
      <c r="AA11" s="112"/>
      <c r="AB11" s="112"/>
      <c r="AC11" s="112"/>
      <c r="AD11" s="112"/>
      <c r="AE11" s="85"/>
    </row>
    <row r="12" spans="1:31" ht="28.5" customHeight="1" thickBot="1" x14ac:dyDescent="0.3">
      <c r="A12" s="95" t="s">
        <v>6</v>
      </c>
      <c r="B12" s="96"/>
      <c r="C12" s="95" t="s">
        <v>1</v>
      </c>
      <c r="D12" s="97"/>
      <c r="E12" s="5"/>
      <c r="F12" s="18"/>
      <c r="G12" s="57"/>
      <c r="H12" s="58"/>
      <c r="I12" s="58"/>
      <c r="J12" s="59"/>
      <c r="K12" s="57"/>
      <c r="L12" s="58"/>
      <c r="M12" s="58"/>
      <c r="N12" s="58"/>
      <c r="O12" s="58"/>
      <c r="P12" s="58"/>
      <c r="Q12" s="60">
        <v>184</v>
      </c>
      <c r="R12" s="58">
        <v>168</v>
      </c>
      <c r="S12" s="58">
        <v>80</v>
      </c>
      <c r="T12" s="61">
        <v>68</v>
      </c>
      <c r="U12" s="58"/>
      <c r="V12" s="58"/>
      <c r="W12" s="59"/>
      <c r="X12" s="71">
        <f>SUM(Q12:T12)</f>
        <v>500</v>
      </c>
      <c r="Y12" s="79">
        <f>(Q12+R12+S12+T12)/(Q7+R7+S7+T7)</f>
        <v>0.71022727272727271</v>
      </c>
      <c r="Z12" s="112" t="s">
        <v>32</v>
      </c>
      <c r="AA12" s="112"/>
      <c r="AB12" s="112"/>
      <c r="AC12" s="112"/>
      <c r="AD12" s="112"/>
      <c r="AE12" s="85"/>
    </row>
    <row r="13" spans="1:31" ht="28.5" customHeight="1" x14ac:dyDescent="0.25">
      <c r="A13" s="30"/>
      <c r="B13" s="30"/>
      <c r="C13" s="30"/>
      <c r="D13" s="30"/>
      <c r="E13" s="30"/>
      <c r="F13" s="30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Y13" s="84"/>
      <c r="Z13" s="86"/>
      <c r="AA13" s="86"/>
      <c r="AB13" s="86"/>
      <c r="AC13" s="86"/>
      <c r="AD13" s="86"/>
      <c r="AE13" s="85"/>
    </row>
    <row r="14" spans="1:31" x14ac:dyDescent="0.25">
      <c r="A14" s="114" t="s">
        <v>33</v>
      </c>
      <c r="B14" s="114"/>
      <c r="C14" s="114"/>
      <c r="D14" s="114"/>
      <c r="E14" s="114"/>
      <c r="F14" s="114"/>
      <c r="G14" s="74">
        <f>G7/4</f>
        <v>44</v>
      </c>
      <c r="H14" s="74">
        <f t="shared" ref="H14:V14" si="0">H7/4</f>
        <v>46</v>
      </c>
      <c r="I14" s="74">
        <f t="shared" si="0"/>
        <v>37.75</v>
      </c>
      <c r="J14" s="74">
        <f t="shared" si="0"/>
        <v>37.5</v>
      </c>
      <c r="K14" s="74">
        <f t="shared" si="0"/>
        <v>42</v>
      </c>
      <c r="L14" s="74">
        <f t="shared" si="0"/>
        <v>40</v>
      </c>
      <c r="M14" s="74">
        <f t="shared" si="0"/>
        <v>44</v>
      </c>
      <c r="N14" s="74">
        <f t="shared" si="0"/>
        <v>39.5</v>
      </c>
      <c r="O14" s="74">
        <f t="shared" si="0"/>
        <v>38</v>
      </c>
      <c r="P14" s="74">
        <f t="shared" si="0"/>
        <v>39.75</v>
      </c>
      <c r="Q14" s="74">
        <f t="shared" si="0"/>
        <v>46</v>
      </c>
      <c r="R14" s="74">
        <f t="shared" si="0"/>
        <v>42</v>
      </c>
      <c r="S14" s="74">
        <f t="shared" si="0"/>
        <v>44</v>
      </c>
      <c r="T14" s="74">
        <f t="shared" si="0"/>
        <v>44</v>
      </c>
      <c r="U14" s="74">
        <f t="shared" si="0"/>
        <v>39.75</v>
      </c>
      <c r="V14" s="74">
        <f t="shared" si="0"/>
        <v>39.5</v>
      </c>
      <c r="W14" s="74"/>
      <c r="Z14" s="85"/>
      <c r="AA14" s="85"/>
      <c r="AB14" s="85"/>
      <c r="AC14" s="85"/>
      <c r="AD14" s="85"/>
      <c r="AE14" s="85"/>
    </row>
    <row r="15" spans="1:31" x14ac:dyDescent="0.25">
      <c r="Z15" s="85"/>
      <c r="AA15" s="85"/>
      <c r="AB15" s="85"/>
      <c r="AC15" s="85"/>
      <c r="AD15" s="85"/>
      <c r="AE15" s="85"/>
    </row>
    <row r="16" spans="1:31" x14ac:dyDescent="0.25">
      <c r="Z16" s="85"/>
      <c r="AA16" s="85"/>
      <c r="AB16" s="85"/>
      <c r="AC16" s="85"/>
      <c r="AD16" s="85"/>
      <c r="AE16" s="85"/>
    </row>
    <row r="17" spans="1:31" x14ac:dyDescent="0.25">
      <c r="A17" s="87" t="s">
        <v>0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Z17" s="85"/>
      <c r="AA17" s="85"/>
      <c r="AB17" s="85"/>
      <c r="AC17" s="85"/>
      <c r="AD17" s="85"/>
      <c r="AE17" s="85"/>
    </row>
    <row r="18" spans="1:31" ht="16.5" thickBot="1" x14ac:dyDescent="0.3">
      <c r="A18" s="90" t="s">
        <v>9</v>
      </c>
      <c r="B18" s="92"/>
      <c r="C18" s="90" t="s">
        <v>1</v>
      </c>
      <c r="D18" s="92"/>
      <c r="E18" s="90" t="s">
        <v>10</v>
      </c>
      <c r="F18" s="88" t="s">
        <v>2</v>
      </c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Z18" s="85"/>
      <c r="AA18" s="85"/>
      <c r="AB18" s="85"/>
      <c r="AC18" s="85"/>
      <c r="AD18" s="85"/>
      <c r="AE18" s="85"/>
    </row>
    <row r="19" spans="1:31" ht="16.5" thickBot="1" x14ac:dyDescent="0.3">
      <c r="A19" s="90"/>
      <c r="B19" s="92"/>
      <c r="C19" s="90"/>
      <c r="D19" s="92"/>
      <c r="E19" s="91"/>
      <c r="F19" s="19" t="s">
        <v>7</v>
      </c>
      <c r="G19" s="104">
        <v>2025</v>
      </c>
      <c r="H19" s="105"/>
      <c r="I19" s="105"/>
      <c r="J19" s="106"/>
      <c r="K19" s="104">
        <v>2026</v>
      </c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6"/>
      <c r="Z19" s="85"/>
      <c r="AA19" s="85"/>
      <c r="AB19" s="85"/>
      <c r="AC19" s="85"/>
      <c r="AD19" s="85"/>
      <c r="AE19" s="85"/>
    </row>
    <row r="20" spans="1:31" ht="16.5" thickBot="1" x14ac:dyDescent="0.3">
      <c r="A20" s="93"/>
      <c r="B20" s="94"/>
      <c r="C20" s="93"/>
      <c r="D20" s="94"/>
      <c r="E20" s="91"/>
      <c r="F20" s="38" t="s">
        <v>8</v>
      </c>
      <c r="G20" s="41" t="s">
        <v>14</v>
      </c>
      <c r="H20" s="37" t="s">
        <v>15</v>
      </c>
      <c r="I20" s="37" t="s">
        <v>16</v>
      </c>
      <c r="J20" s="42" t="s">
        <v>17</v>
      </c>
      <c r="K20" s="35" t="s">
        <v>18</v>
      </c>
      <c r="L20" s="32" t="s">
        <v>19</v>
      </c>
      <c r="M20" s="32" t="s">
        <v>20</v>
      </c>
      <c r="N20" s="32" t="s">
        <v>21</v>
      </c>
      <c r="O20" s="32" t="s">
        <v>22</v>
      </c>
      <c r="P20" s="32" t="s">
        <v>23</v>
      </c>
      <c r="Q20" s="36" t="s">
        <v>24</v>
      </c>
      <c r="R20" s="37" t="s">
        <v>25</v>
      </c>
      <c r="S20" s="37" t="s">
        <v>26</v>
      </c>
      <c r="T20" s="31" t="s">
        <v>15</v>
      </c>
      <c r="U20" s="32" t="s">
        <v>16</v>
      </c>
      <c r="V20" s="32" t="s">
        <v>17</v>
      </c>
      <c r="W20" s="46" t="s">
        <v>12</v>
      </c>
      <c r="Z20" s="85"/>
      <c r="AA20" s="85"/>
      <c r="AB20" s="85"/>
      <c r="AC20" s="85"/>
      <c r="AD20" s="85"/>
      <c r="AE20" s="85"/>
    </row>
    <row r="21" spans="1:31" ht="32.25" thickBot="1" x14ac:dyDescent="0.3">
      <c r="A21" s="107"/>
      <c r="B21" s="107"/>
      <c r="C21" s="108"/>
      <c r="D21" s="99"/>
      <c r="E21" s="29"/>
      <c r="F21" s="28" t="s">
        <v>13</v>
      </c>
      <c r="G21" s="33">
        <v>176</v>
      </c>
      <c r="H21" s="34">
        <v>184</v>
      </c>
      <c r="I21" s="34">
        <v>151</v>
      </c>
      <c r="J21" s="45">
        <v>150</v>
      </c>
      <c r="K21" s="33">
        <v>168</v>
      </c>
      <c r="L21" s="34">
        <v>160</v>
      </c>
      <c r="M21" s="34">
        <v>176</v>
      </c>
      <c r="N21" s="34">
        <v>158</v>
      </c>
      <c r="O21" s="34">
        <v>152</v>
      </c>
      <c r="P21" s="34">
        <v>159</v>
      </c>
      <c r="Q21" s="34">
        <v>184</v>
      </c>
      <c r="R21" s="34">
        <v>168</v>
      </c>
      <c r="S21" s="34">
        <v>176</v>
      </c>
      <c r="T21" s="43">
        <v>176</v>
      </c>
      <c r="U21" s="43">
        <v>159</v>
      </c>
      <c r="V21" s="43">
        <v>158</v>
      </c>
      <c r="W21" s="44"/>
      <c r="X21" s="82">
        <f>SUM(G21:V21)</f>
        <v>2655</v>
      </c>
      <c r="Y21" s="80">
        <f>X21/4</f>
        <v>663.75</v>
      </c>
      <c r="Z21" s="85"/>
      <c r="AA21" s="85"/>
      <c r="AB21" s="85"/>
      <c r="AC21" s="85"/>
      <c r="AD21" s="85"/>
      <c r="AE21" s="85"/>
    </row>
    <row r="22" spans="1:31" ht="16.5" thickBot="1" x14ac:dyDescent="0.3">
      <c r="A22" s="95" t="s">
        <v>6</v>
      </c>
      <c r="B22" s="96"/>
      <c r="C22" s="100" t="s">
        <v>1</v>
      </c>
      <c r="D22" s="101"/>
      <c r="E22" s="40"/>
      <c r="F22" s="39"/>
      <c r="G22" s="47">
        <v>176</v>
      </c>
      <c r="H22" s="48">
        <v>184</v>
      </c>
      <c r="I22" s="48">
        <v>151</v>
      </c>
      <c r="J22" s="49">
        <v>150</v>
      </c>
      <c r="K22" s="47">
        <v>168</v>
      </c>
      <c r="L22" s="48">
        <v>160</v>
      </c>
      <c r="M22" s="48">
        <v>176</v>
      </c>
      <c r="N22" s="48">
        <v>158</v>
      </c>
      <c r="O22" s="48">
        <v>152</v>
      </c>
      <c r="P22" s="48">
        <v>159</v>
      </c>
      <c r="Q22" s="50">
        <v>184</v>
      </c>
      <c r="R22" s="48">
        <v>168</v>
      </c>
      <c r="S22" s="48">
        <v>176</v>
      </c>
      <c r="T22" s="51">
        <v>176</v>
      </c>
      <c r="U22" s="48">
        <v>159</v>
      </c>
      <c r="V22" s="48">
        <v>158</v>
      </c>
      <c r="W22" s="49"/>
      <c r="X22" s="71">
        <f>SUM(G22:W22)</f>
        <v>2655</v>
      </c>
      <c r="Y22" s="72">
        <f>X22/X21</f>
        <v>1</v>
      </c>
      <c r="Z22" s="112" t="s">
        <v>32</v>
      </c>
      <c r="AA22" s="112"/>
      <c r="AB22" s="112"/>
      <c r="AC22" s="112"/>
      <c r="AD22" s="112"/>
      <c r="AE22" s="85"/>
    </row>
    <row r="23" spans="1:31" ht="16.5" thickBot="1" x14ac:dyDescent="0.3">
      <c r="A23" s="95" t="s">
        <v>6</v>
      </c>
      <c r="B23" s="96"/>
      <c r="C23" s="100" t="s">
        <v>1</v>
      </c>
      <c r="D23" s="101"/>
      <c r="E23" s="4"/>
      <c r="F23" s="9"/>
      <c r="G23" s="52"/>
      <c r="H23" s="53"/>
      <c r="I23" s="53"/>
      <c r="J23" s="54"/>
      <c r="K23" s="52"/>
      <c r="L23" s="53"/>
      <c r="M23" s="53"/>
      <c r="N23" s="53"/>
      <c r="O23" s="53"/>
      <c r="P23" s="53"/>
      <c r="Q23" s="55"/>
      <c r="R23" s="53"/>
      <c r="S23" s="53"/>
      <c r="T23" s="56"/>
      <c r="U23" s="53"/>
      <c r="V23" s="53"/>
      <c r="W23" s="54"/>
      <c r="X23" s="71">
        <f>SUM(G23:V23)</f>
        <v>0</v>
      </c>
      <c r="Y23" s="81">
        <f>X23/(G21+H21+J21+L21+M21+O21+P21+R21+S21+T21)</f>
        <v>0</v>
      </c>
      <c r="Z23" s="85"/>
      <c r="AA23" s="85"/>
      <c r="AB23" s="85"/>
      <c r="AC23" s="85"/>
      <c r="AD23" s="85"/>
      <c r="AE23" s="85"/>
    </row>
    <row r="24" spans="1:31" ht="16.5" thickBot="1" x14ac:dyDescent="0.3">
      <c r="A24" s="95" t="s">
        <v>6</v>
      </c>
      <c r="B24" s="96"/>
      <c r="C24" s="100" t="s">
        <v>1</v>
      </c>
      <c r="D24" s="101"/>
      <c r="E24" s="4"/>
      <c r="F24" s="9"/>
      <c r="G24" s="52">
        <v>44</v>
      </c>
      <c r="H24" s="53">
        <v>46</v>
      </c>
      <c r="I24" s="53">
        <v>151</v>
      </c>
      <c r="J24" s="54">
        <v>37.5</v>
      </c>
      <c r="K24" s="52">
        <v>168</v>
      </c>
      <c r="L24" s="53">
        <v>40</v>
      </c>
      <c r="M24" s="53">
        <v>44</v>
      </c>
      <c r="N24" s="53">
        <v>39.5</v>
      </c>
      <c r="O24" s="53">
        <v>38</v>
      </c>
      <c r="P24" s="53">
        <v>39.75</v>
      </c>
      <c r="Q24" s="55">
        <v>46</v>
      </c>
      <c r="R24" s="53">
        <v>42</v>
      </c>
      <c r="S24" s="53">
        <v>44</v>
      </c>
      <c r="T24" s="56">
        <v>176</v>
      </c>
      <c r="U24" s="53">
        <v>159</v>
      </c>
      <c r="V24" s="53">
        <v>39.5</v>
      </c>
      <c r="W24" s="54"/>
      <c r="X24" s="83">
        <f>SUM(G24:V24)</f>
        <v>1154.25</v>
      </c>
      <c r="Y24" s="79">
        <f>X24/X21</f>
        <v>0.43474576271186438</v>
      </c>
      <c r="Z24" s="112" t="s">
        <v>32</v>
      </c>
      <c r="AA24" s="112"/>
      <c r="AB24" s="112"/>
      <c r="AC24" s="112"/>
      <c r="AD24" s="112"/>
      <c r="AE24" s="85"/>
    </row>
    <row r="25" spans="1:31" ht="16.5" thickBot="1" x14ac:dyDescent="0.3">
      <c r="A25" s="95" t="s">
        <v>6</v>
      </c>
      <c r="B25" s="96"/>
      <c r="C25" s="100" t="s">
        <v>1</v>
      </c>
      <c r="D25" s="101"/>
      <c r="E25" s="63"/>
      <c r="F25" s="64"/>
      <c r="G25" s="65">
        <v>44</v>
      </c>
      <c r="H25" s="66">
        <v>46</v>
      </c>
      <c r="I25" s="66">
        <v>37.75</v>
      </c>
      <c r="J25" s="67">
        <v>37.5</v>
      </c>
      <c r="K25" s="65">
        <v>42</v>
      </c>
      <c r="L25" s="66">
        <v>40</v>
      </c>
      <c r="M25" s="66">
        <v>44</v>
      </c>
      <c r="N25" s="66">
        <v>39.5</v>
      </c>
      <c r="O25" s="66">
        <v>38</v>
      </c>
      <c r="P25" s="66">
        <v>39.75</v>
      </c>
      <c r="Q25" s="68">
        <v>46</v>
      </c>
      <c r="R25" s="66">
        <v>42</v>
      </c>
      <c r="S25" s="66">
        <v>44</v>
      </c>
      <c r="T25" s="69">
        <v>44</v>
      </c>
      <c r="U25" s="66">
        <v>39.75</v>
      </c>
      <c r="V25" s="66">
        <v>39.5</v>
      </c>
      <c r="W25" s="67"/>
      <c r="X25" s="83">
        <f>SUM(G25:V25)</f>
        <v>663.75</v>
      </c>
      <c r="Y25" s="79">
        <f>X25/X21</f>
        <v>0.25</v>
      </c>
      <c r="Z25" s="112" t="s">
        <v>32</v>
      </c>
      <c r="AA25" s="112"/>
      <c r="AB25" s="112"/>
      <c r="AC25" s="112"/>
      <c r="AD25" s="112"/>
      <c r="AE25" s="85"/>
    </row>
    <row r="26" spans="1:31" ht="16.5" thickBot="1" x14ac:dyDescent="0.3">
      <c r="A26" s="95" t="s">
        <v>6</v>
      </c>
      <c r="B26" s="96"/>
      <c r="C26" s="95" t="s">
        <v>1</v>
      </c>
      <c r="D26" s="97"/>
      <c r="E26" s="5"/>
      <c r="F26" s="18"/>
      <c r="G26" s="57"/>
      <c r="H26" s="58"/>
      <c r="I26" s="58"/>
      <c r="J26" s="59"/>
      <c r="K26" s="57"/>
      <c r="L26" s="58"/>
      <c r="M26" s="58"/>
      <c r="N26" s="58"/>
      <c r="O26" s="58"/>
      <c r="P26" s="58"/>
      <c r="Q26" s="60">
        <v>184</v>
      </c>
      <c r="R26" s="58">
        <v>168</v>
      </c>
      <c r="S26" s="58">
        <v>80</v>
      </c>
      <c r="T26" s="61">
        <v>68</v>
      </c>
      <c r="U26" s="58"/>
      <c r="V26" s="58"/>
      <c r="W26" s="59"/>
      <c r="X26" s="71">
        <f>SUM(Q26:T26)</f>
        <v>500</v>
      </c>
      <c r="Y26" s="79">
        <f>(Q26+R26+S26+T26)/(Q21+R21+S21+T21)</f>
        <v>0.71022727272727271</v>
      </c>
      <c r="Z26" s="112" t="s">
        <v>32</v>
      </c>
      <c r="AA26" s="112"/>
      <c r="AB26" s="112"/>
      <c r="AC26" s="112"/>
      <c r="AD26" s="112"/>
      <c r="AE26" s="85"/>
    </row>
    <row r="27" spans="1:31" ht="33" customHeight="1" x14ac:dyDescent="0.25"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Y27" s="75">
        <f>SUM(G22:V26)/X21</f>
        <v>1.8730696798493409</v>
      </c>
      <c r="Z27" s="109" t="s">
        <v>28</v>
      </c>
      <c r="AA27" s="109"/>
      <c r="AB27" s="109"/>
      <c r="AC27" s="109"/>
      <c r="AD27" s="109"/>
      <c r="AE27" s="109"/>
    </row>
    <row r="28" spans="1:31" x14ac:dyDescent="0.25">
      <c r="Y28" s="76">
        <v>1.6</v>
      </c>
      <c r="Z28" s="110" t="s">
        <v>29</v>
      </c>
      <c r="AA28" s="110"/>
      <c r="AB28" s="110"/>
      <c r="AC28" s="110"/>
      <c r="AD28" s="110"/>
      <c r="AE28" s="110"/>
    </row>
  </sheetData>
  <mergeCells count="53">
    <mergeCell ref="Z27:AE27"/>
    <mergeCell ref="Z28:AE28"/>
    <mergeCell ref="A1:I1"/>
    <mergeCell ref="Z8:AD8"/>
    <mergeCell ref="Z9:AD9"/>
    <mergeCell ref="Z10:AD10"/>
    <mergeCell ref="Z11:AD11"/>
    <mergeCell ref="Z12:AD12"/>
    <mergeCell ref="A14:F14"/>
    <mergeCell ref="Z22:AD22"/>
    <mergeCell ref="Z24:AD24"/>
    <mergeCell ref="Z25:AD25"/>
    <mergeCell ref="Z26:AD26"/>
    <mergeCell ref="Z7:AD7"/>
    <mergeCell ref="A24:B24"/>
    <mergeCell ref="C24:D24"/>
    <mergeCell ref="A26:B26"/>
    <mergeCell ref="C26:D26"/>
    <mergeCell ref="A25:B25"/>
    <mergeCell ref="C25:D25"/>
    <mergeCell ref="A21:B21"/>
    <mergeCell ref="C21:D21"/>
    <mergeCell ref="A22:B22"/>
    <mergeCell ref="C22:D22"/>
    <mergeCell ref="A23:B23"/>
    <mergeCell ref="C23:D23"/>
    <mergeCell ref="A11:B11"/>
    <mergeCell ref="C11:D11"/>
    <mergeCell ref="A12:B12"/>
    <mergeCell ref="C12:D12"/>
    <mergeCell ref="A8:B8"/>
    <mergeCell ref="C8:D8"/>
    <mergeCell ref="A9:B9"/>
    <mergeCell ref="A17:W17"/>
    <mergeCell ref="A18:B20"/>
    <mergeCell ref="C18:D20"/>
    <mergeCell ref="E18:E20"/>
    <mergeCell ref="F18:W18"/>
    <mergeCell ref="G19:J19"/>
    <mergeCell ref="K19:W19"/>
    <mergeCell ref="C9:D9"/>
    <mergeCell ref="A10:B10"/>
    <mergeCell ref="C10:D10"/>
    <mergeCell ref="A2:W2"/>
    <mergeCell ref="A3:W3"/>
    <mergeCell ref="A4:B6"/>
    <mergeCell ref="C4:D6"/>
    <mergeCell ref="E4:E6"/>
    <mergeCell ref="F4:W4"/>
    <mergeCell ref="G5:J5"/>
    <mergeCell ref="K5:W5"/>
    <mergeCell ref="A7:B7"/>
    <mergeCell ref="C7:D7"/>
  </mergeCells>
  <pageMargins left="0.7" right="0.7" top="0.75" bottom="0.75" header="0.3" footer="0.3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08A105-97BE-4031-BBCA-13E2623F16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E6C34E-EEBB-4C2C-83C9-769BB44C6F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D88DB0-E497-4322-B707-D370538DE90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f49a756-3c4b-43ae-9123-7673bb107b2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zinātn grupas saraksts</vt:lpstr>
      <vt:lpstr>PLE aprēķina piemērs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 Vegnere</dc:creator>
  <cp:keywords/>
  <dc:description/>
  <cp:lastModifiedBy>Māra Zeidemane</cp:lastModifiedBy>
  <cp:revision/>
  <cp:lastPrinted>2024-09-11T13:27:28Z</cp:lastPrinted>
  <dcterms:created xsi:type="dcterms:W3CDTF">2020-08-21T08:32:20Z</dcterms:created>
  <dcterms:modified xsi:type="dcterms:W3CDTF">2025-05-09T14:09:56Z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