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PN\01_VPP\LETONIKA_3_FIN\Nolikums_pielikumi\"/>
    </mc:Choice>
  </mc:AlternateContent>
  <xr:revisionPtr revIDLastSave="0" documentId="8_{CCBD5C29-43AC-463A-A0B1-109D4C6F9CC5}" xr6:coauthVersionLast="36" xr6:coauthVersionMax="36" xr10:uidLastSave="{00000000-0000-0000-0000-000000000000}"/>
  <bookViews>
    <workbookView xWindow="0" yWindow="0" windowWidth="28770" windowHeight="5715" activeTab="1" xr2:uid="{C83CC97A-C4AC-4821-8291-0AA41FD58977}"/>
  </bookViews>
  <sheets>
    <sheet name="Zinātniskās grupas saraksts" sheetId="1" r:id="rId1"/>
    <sheet name="PLE aprēķina piemēr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9" i="2" l="1"/>
  <c r="AQ13" i="2"/>
  <c r="AQ11" i="2"/>
  <c r="AQ10" i="2"/>
  <c r="AQ22" i="2" l="1"/>
  <c r="AQ12" i="2" l="1"/>
  <c r="AQ8" i="2"/>
  <c r="AQ7" i="2"/>
  <c r="AG15" i="2" l="1"/>
  <c r="AH15" i="2"/>
  <c r="AI15" i="2"/>
  <c r="AJ15" i="2"/>
  <c r="AK15" i="2"/>
  <c r="AL15" i="2"/>
  <c r="AM15" i="2"/>
  <c r="AN15" i="2"/>
  <c r="AO15" i="2"/>
  <c r="AP15" i="2"/>
  <c r="AF15" i="2"/>
  <c r="U15" i="2"/>
  <c r="V15" i="2"/>
  <c r="W15" i="2"/>
  <c r="X15" i="2"/>
  <c r="Y15" i="2"/>
  <c r="Z15" i="2"/>
  <c r="AA15" i="2"/>
  <c r="AB15" i="2"/>
  <c r="AC15" i="2"/>
  <c r="AD15" i="2"/>
  <c r="AE15" i="2"/>
  <c r="T15" i="2"/>
  <c r="K15" i="2"/>
  <c r="I15" i="2"/>
  <c r="J15" i="2"/>
  <c r="L15" i="2"/>
  <c r="M15" i="2"/>
  <c r="N15" i="2"/>
  <c r="O15" i="2"/>
  <c r="P15" i="2"/>
  <c r="Q15" i="2"/>
  <c r="R15" i="2"/>
  <c r="S15" i="2"/>
  <c r="H15" i="2"/>
  <c r="G15" i="2"/>
</calcChain>
</file>

<file path=xl/sharedStrings.xml><?xml version="1.0" encoding="utf-8"?>
<sst xmlns="http://schemas.openxmlformats.org/spreadsheetml/2006/main" count="95" uniqueCount="31">
  <si>
    <t>Zinātniskās grupas saraksts</t>
  </si>
  <si>
    <t>Vārds, uzvārds</t>
  </si>
  <si>
    <t>Nostrādāto stundu skaits</t>
  </si>
  <si>
    <t>Projekta vadītājs</t>
  </si>
  <si>
    <t>Projekta galvenais izpildītājs</t>
  </si>
  <si>
    <t>Projekta izpildītājs</t>
  </si>
  <si>
    <t>Projekta izpildītājs - studējošais</t>
  </si>
  <si>
    <t>Gadi</t>
  </si>
  <si>
    <t>Mēneši</t>
  </si>
  <si>
    <t>Projektā ieņemamais amats</t>
  </si>
  <si>
    <t>Jaunais zinātnieks (atzīmēt ar "x")</t>
  </si>
  <si>
    <t>…</t>
  </si>
  <si>
    <t>PIEMĒRS</t>
  </si>
  <si>
    <t>09.</t>
  </si>
  <si>
    <t>10.</t>
  </si>
  <si>
    <t>11.</t>
  </si>
  <si>
    <t>12.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</si>
  <si>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</si>
  <si>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</si>
  <si>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</si>
  <si>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</si>
  <si>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</si>
  <si>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</si>
  <si>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</si>
  <si>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</si>
  <si>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</si>
  <si>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stundu skaits mēnesī</t>
  </si>
  <si>
    <t>Lai pārskatāmāk, norādīta katra mēneša 0,25 slodze stundu izteiksmē</t>
  </si>
  <si>
    <t>14. pielikums
(datums) līgumam Nr. _________ "Par valsts pētījumu programmu “Letonika latviskas un eiropeiskas sabiedrības attīstībai” 2025. - 2028. gadam projekta īstenošanu”</t>
  </si>
  <si>
    <t>14. pielikums
(datums) līgumam Nr. _________ "Par valsts programmu “Letonika latviskas un eiropeiskas sabiedrības attīstībai” projekta īstenošanu” 2025. - 2028. gadam projekta īstenošanu”</t>
  </si>
  <si>
    <t>nav sasniegts 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</si>
</sst>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b/>
      <sz val="12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1" fillId="0" borderId="10" xfId="0" applyFont="1" applyBorder="1"/>
    <xf numFmtId="0" fontId="1" fillId="0" borderId="12" xfId="0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29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3" xfId="0" applyFont="1" applyBorder="1"/>
    <xf numFmtId="0" fontId="1" fillId="0" borderId="24" xfId="0" applyFont="1" applyBorder="1"/>
    <xf numFmtId="0" fontId="1" fillId="3" borderId="32" xfId="0" applyFont="1" applyFill="1" applyBorder="1" applyAlignment="1">
      <alignment horizontal="center" vertical="center" wrapText="1"/>
    </xf>
    <xf numFmtId="0" fontId="1" fillId="0" borderId="27" xfId="0" applyFont="1" applyBorder="1"/>
    <xf numFmtId="0" fontId="1" fillId="0" borderId="8" xfId="0" applyFont="1" applyBorder="1"/>
    <xf numFmtId="0" fontId="1" fillId="0" borderId="15" xfId="0" applyFont="1" applyBorder="1"/>
    <xf numFmtId="0" fontId="1" fillId="0" borderId="29" xfId="0" applyFont="1" applyBorder="1"/>
    <xf numFmtId="0" fontId="1" fillId="0" borderId="31" xfId="0" applyFont="1" applyBorder="1"/>
    <xf numFmtId="0" fontId="1" fillId="0" borderId="30" xfId="0" applyFont="1" applyBorder="1"/>
    <xf numFmtId="0" fontId="1" fillId="2" borderId="34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2" fontId="1" fillId="2" borderId="7" xfId="0" applyNumberFormat="1" applyFont="1" applyFill="1" applyBorder="1"/>
    <xf numFmtId="2" fontId="1" fillId="0" borderId="0" xfId="0" applyNumberFormat="1" applyFont="1"/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2" fontId="1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 wrapText="1"/>
    </xf>
    <xf numFmtId="0" fontId="1" fillId="0" borderId="0" xfId="0" applyFont="1" applyFill="1" applyAlignment="1">
      <alignment horizontal="left" wrapText="1"/>
    </xf>
    <xf numFmtId="2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5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 wrapText="1"/>
    </xf>
    <xf numFmtId="0" fontId="1" fillId="5" borderId="0" xfId="0" applyFont="1" applyFill="1"/>
    <xf numFmtId="0" fontId="5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5" fillId="0" borderId="5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2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" fillId="0" borderId="2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3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/>
    </xf>
    <xf numFmtId="0" fontId="1" fillId="0" borderId="54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wrapText="1"/>
    </xf>
    <xf numFmtId="0" fontId="1" fillId="2" borderId="7" xfId="0" applyFont="1" applyFill="1" applyBorder="1" applyAlignment="1">
      <alignment horizontal="center" wrapText="1"/>
    </xf>
    <xf numFmtId="0" fontId="2" fillId="0" borderId="48" xfId="0" applyFont="1" applyBorder="1" applyAlignment="1">
      <alignment horizontal="center" wrapText="1"/>
    </xf>
    <xf numFmtId="0" fontId="2" fillId="0" borderId="66" xfId="0" applyFont="1" applyBorder="1" applyAlignment="1">
      <alignment horizontal="center" wrapText="1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left" wrapText="1"/>
    </xf>
    <xf numFmtId="2" fontId="1" fillId="0" borderId="0" xfId="0" applyNumberFormat="1" applyFont="1" applyFill="1" applyAlignment="1">
      <alignment horizontal="center" vertical="center"/>
    </xf>
    <xf numFmtId="2" fontId="1" fillId="5" borderId="0" xfId="0" applyNumberFormat="1" applyFont="1" applyFill="1" applyAlignment="1">
      <alignment horizontal="center" vertical="center"/>
    </xf>
    <xf numFmtId="0" fontId="1" fillId="0" borderId="67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5" fillId="5" borderId="51" xfId="0" applyFont="1" applyFill="1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D07B-0278-4A0E-9751-593A5CE480C3}">
  <sheetPr>
    <pageSetUpPr fitToPage="1"/>
  </sheetPr>
  <dimension ref="A1:AE9"/>
  <sheetViews>
    <sheetView zoomScale="110" zoomScaleNormal="110" workbookViewId="0">
      <selection sqref="A1:AE1"/>
    </sheetView>
  </sheetViews>
  <sheetFormatPr defaultColWidth="8.7109375" defaultRowHeight="15.75" x14ac:dyDescent="0.25"/>
  <cols>
    <col min="1" max="1" width="8.7109375" style="1"/>
    <col min="2" max="2" width="12.28515625" style="1" customWidth="1"/>
    <col min="3" max="3" width="8.7109375" style="1"/>
    <col min="4" max="4" width="13.28515625" style="1" customWidth="1"/>
    <col min="5" max="5" width="15.28515625" style="1" customWidth="1"/>
    <col min="6" max="6" width="17.5703125" style="1" customWidth="1"/>
    <col min="7" max="7" width="5.42578125" style="1" customWidth="1"/>
    <col min="8" max="8" width="4.85546875" style="1" customWidth="1"/>
    <col min="9" max="19" width="3.42578125" style="1" customWidth="1"/>
    <col min="20" max="20" width="3.85546875" style="1" customWidth="1"/>
    <col min="21" max="31" width="3.42578125" style="1" customWidth="1"/>
    <col min="32" max="16384" width="8.7109375" style="1"/>
  </cols>
  <sheetData>
    <row r="1" spans="1:31" ht="49.15" customHeight="1" thickBot="1" x14ac:dyDescent="0.3">
      <c r="A1" s="116" t="s">
        <v>28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</row>
    <row r="2" spans="1:31" ht="19.149999999999999" customHeight="1" thickBot="1" x14ac:dyDescent="0.3">
      <c r="A2" s="109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</row>
    <row r="3" spans="1:31" ht="16.149999999999999" customHeight="1" thickBot="1" x14ac:dyDescent="0.3">
      <c r="A3" s="121" t="s">
        <v>9</v>
      </c>
      <c r="B3" s="122"/>
      <c r="C3" s="121" t="s">
        <v>1</v>
      </c>
      <c r="D3" s="122"/>
      <c r="E3" s="117" t="s">
        <v>10</v>
      </c>
      <c r="F3" s="111" t="s">
        <v>2</v>
      </c>
      <c r="G3" s="112"/>
      <c r="H3" s="112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</row>
    <row r="4" spans="1:31" ht="16.5" customHeight="1" thickBot="1" x14ac:dyDescent="0.3">
      <c r="A4" s="121"/>
      <c r="B4" s="122"/>
      <c r="C4" s="121"/>
      <c r="D4" s="122"/>
      <c r="E4" s="117"/>
      <c r="F4" s="16" t="s">
        <v>7</v>
      </c>
      <c r="G4" s="118">
        <v>2025</v>
      </c>
      <c r="H4" s="120"/>
      <c r="I4" s="114">
        <v>2026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5"/>
      <c r="U4" s="118">
        <v>2027</v>
      </c>
      <c r="V4" s="119"/>
      <c r="W4" s="119"/>
      <c r="X4" s="119"/>
      <c r="Y4" s="119"/>
      <c r="Z4" s="119"/>
      <c r="AA4" s="119"/>
      <c r="AB4" s="119"/>
      <c r="AC4" s="119"/>
      <c r="AD4" s="119"/>
      <c r="AE4" s="120"/>
    </row>
    <row r="5" spans="1:31" ht="15" customHeight="1" thickBot="1" x14ac:dyDescent="0.3">
      <c r="A5" s="123"/>
      <c r="B5" s="124"/>
      <c r="C5" s="123"/>
      <c r="D5" s="124"/>
      <c r="E5" s="117"/>
      <c r="F5" s="16" t="s">
        <v>8</v>
      </c>
      <c r="G5" s="32">
        <v>1</v>
      </c>
      <c r="H5" s="33">
        <v>2</v>
      </c>
      <c r="I5" s="14">
        <v>3</v>
      </c>
      <c r="J5" s="15">
        <v>4</v>
      </c>
      <c r="K5" s="15">
        <v>5</v>
      </c>
      <c r="L5" s="15">
        <v>6</v>
      </c>
      <c r="M5" s="15">
        <v>7</v>
      </c>
      <c r="N5" s="15">
        <v>8</v>
      </c>
      <c r="O5" s="15">
        <v>9</v>
      </c>
      <c r="P5" s="15">
        <v>10</v>
      </c>
      <c r="Q5" s="15">
        <v>11</v>
      </c>
      <c r="R5" s="15">
        <v>12</v>
      </c>
      <c r="S5" s="15">
        <v>13</v>
      </c>
      <c r="T5" s="19">
        <v>14</v>
      </c>
      <c r="U5" s="14">
        <v>15</v>
      </c>
      <c r="V5" s="15">
        <v>16</v>
      </c>
      <c r="W5" s="15">
        <v>17</v>
      </c>
      <c r="X5" s="15">
        <v>18</v>
      </c>
      <c r="Y5" s="15">
        <v>19</v>
      </c>
      <c r="Z5" s="15">
        <v>20</v>
      </c>
      <c r="AA5" s="15">
        <v>21</v>
      </c>
      <c r="AB5" s="15">
        <v>22</v>
      </c>
      <c r="AC5" s="15">
        <v>23</v>
      </c>
      <c r="AD5" s="15">
        <v>24</v>
      </c>
      <c r="AE5" s="19" t="s">
        <v>11</v>
      </c>
    </row>
    <row r="6" spans="1:31" ht="28.5" customHeight="1" x14ac:dyDescent="0.25">
      <c r="A6" s="128" t="s">
        <v>3</v>
      </c>
      <c r="B6" s="129"/>
      <c r="C6" s="130" t="s">
        <v>1</v>
      </c>
      <c r="D6" s="131"/>
      <c r="E6" s="12"/>
      <c r="F6" s="26"/>
      <c r="G6" s="27"/>
      <c r="H6" s="31"/>
      <c r="I6" s="17"/>
      <c r="J6" s="18"/>
      <c r="K6" s="18"/>
      <c r="L6" s="18"/>
      <c r="M6" s="18"/>
      <c r="N6" s="18"/>
      <c r="O6" s="18"/>
      <c r="P6" s="18"/>
      <c r="Q6" s="18"/>
      <c r="R6" s="18"/>
      <c r="S6" s="18"/>
      <c r="T6" s="20"/>
      <c r="U6" s="23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28.5" customHeight="1" x14ac:dyDescent="0.25">
      <c r="A7" s="130" t="s">
        <v>4</v>
      </c>
      <c r="B7" s="132"/>
      <c r="C7" s="130" t="s">
        <v>1</v>
      </c>
      <c r="D7" s="131"/>
      <c r="E7" s="4"/>
      <c r="F7" s="13"/>
      <c r="G7" s="7"/>
      <c r="H7" s="30"/>
      <c r="I7" s="2"/>
      <c r="J7" s="8"/>
      <c r="K7" s="8"/>
      <c r="L7" s="8"/>
      <c r="M7" s="8"/>
      <c r="N7" s="8"/>
      <c r="O7" s="8"/>
      <c r="P7" s="8"/>
      <c r="Q7" s="8"/>
      <c r="R7" s="8"/>
      <c r="S7" s="8"/>
      <c r="T7" s="21"/>
      <c r="U7" s="2"/>
      <c r="V7" s="8"/>
      <c r="W7" s="8"/>
      <c r="X7" s="8"/>
      <c r="Y7" s="8"/>
      <c r="Z7" s="8"/>
      <c r="AA7" s="8"/>
      <c r="AB7" s="8"/>
      <c r="AC7" s="8"/>
      <c r="AD7" s="8"/>
      <c r="AE7" s="9"/>
    </row>
    <row r="8" spans="1:31" ht="28.5" customHeight="1" x14ac:dyDescent="0.25">
      <c r="A8" s="130" t="s">
        <v>5</v>
      </c>
      <c r="B8" s="132"/>
      <c r="C8" s="130" t="s">
        <v>1</v>
      </c>
      <c r="D8" s="131"/>
      <c r="E8" s="4"/>
      <c r="F8" s="13"/>
      <c r="G8" s="7"/>
      <c r="H8" s="30"/>
      <c r="I8" s="2"/>
      <c r="J8" s="8"/>
      <c r="K8" s="8"/>
      <c r="L8" s="8"/>
      <c r="M8" s="8"/>
      <c r="N8" s="8"/>
      <c r="O8" s="8"/>
      <c r="P8" s="8"/>
      <c r="Q8" s="8"/>
      <c r="R8" s="8"/>
      <c r="S8" s="8"/>
      <c r="T8" s="21"/>
      <c r="U8" s="2"/>
      <c r="V8" s="8"/>
      <c r="W8" s="8"/>
      <c r="X8" s="8"/>
      <c r="Y8" s="8"/>
      <c r="Z8" s="8"/>
      <c r="AA8" s="8"/>
      <c r="AB8" s="8"/>
      <c r="AC8" s="8"/>
      <c r="AD8" s="8"/>
      <c r="AE8" s="9"/>
    </row>
    <row r="9" spans="1:31" ht="28.5" customHeight="1" thickBot="1" x14ac:dyDescent="0.3">
      <c r="A9" s="125" t="s">
        <v>6</v>
      </c>
      <c r="B9" s="126"/>
      <c r="C9" s="125" t="s">
        <v>1</v>
      </c>
      <c r="D9" s="127"/>
      <c r="E9" s="5"/>
      <c r="F9" s="28"/>
      <c r="G9" s="6"/>
      <c r="H9" s="29"/>
      <c r="I9" s="3"/>
      <c r="J9" s="10"/>
      <c r="K9" s="10"/>
      <c r="L9" s="10"/>
      <c r="M9" s="10"/>
      <c r="N9" s="10"/>
      <c r="O9" s="10"/>
      <c r="P9" s="10"/>
      <c r="Q9" s="10"/>
      <c r="R9" s="10"/>
      <c r="S9" s="10"/>
      <c r="T9" s="22"/>
      <c r="U9" s="3"/>
      <c r="V9" s="10"/>
      <c r="W9" s="10"/>
      <c r="X9" s="10"/>
      <c r="Y9" s="10"/>
      <c r="Z9" s="10"/>
      <c r="AA9" s="10"/>
      <c r="AB9" s="10"/>
      <c r="AC9" s="10"/>
      <c r="AD9" s="10"/>
      <c r="AE9" s="11"/>
    </row>
  </sheetData>
  <mergeCells count="17">
    <mergeCell ref="A9:B9"/>
    <mergeCell ref="C9:D9"/>
    <mergeCell ref="A6:B6"/>
    <mergeCell ref="C6:D6"/>
    <mergeCell ref="A7:B7"/>
    <mergeCell ref="C7:D7"/>
    <mergeCell ref="A8:B8"/>
    <mergeCell ref="C8:D8"/>
    <mergeCell ref="A2:AE2"/>
    <mergeCell ref="F3:AE3"/>
    <mergeCell ref="I4:T4"/>
    <mergeCell ref="A1:AE1"/>
    <mergeCell ref="E3:E5"/>
    <mergeCell ref="U4:AE4"/>
    <mergeCell ref="A3:B5"/>
    <mergeCell ref="C3:D5"/>
    <mergeCell ref="G4:H4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E2927-2D2C-4392-9012-DD9B92942DF6}">
  <dimension ref="A1:AY33"/>
  <sheetViews>
    <sheetView tabSelected="1" zoomScale="80" zoomScaleNormal="80" workbookViewId="0">
      <selection activeCell="AS11" sqref="AS11:AW11"/>
    </sheetView>
  </sheetViews>
  <sheetFormatPr defaultRowHeight="15" x14ac:dyDescent="0.25"/>
  <cols>
    <col min="2" max="2" width="17.28515625" customWidth="1"/>
    <col min="43" max="43" width="10.5703125" bestFit="1" customWidth="1"/>
  </cols>
  <sheetData>
    <row r="1" spans="1:51" ht="15.75" x14ac:dyDescent="0.25">
      <c r="A1" s="133" t="s">
        <v>12</v>
      </c>
      <c r="B1" s="133"/>
      <c r="C1" s="133"/>
      <c r="D1" s="133"/>
      <c r="E1" s="133"/>
      <c r="F1" s="133"/>
      <c r="G1" s="13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1" ht="49.5" customHeight="1" x14ac:dyDescent="0.25">
      <c r="A2" s="116" t="s">
        <v>29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"/>
      <c r="AR2" s="1"/>
      <c r="AS2" s="1"/>
      <c r="AT2" s="1"/>
      <c r="AU2" s="1"/>
      <c r="AV2" s="1"/>
      <c r="AW2" s="1"/>
      <c r="AX2" s="1"/>
    </row>
    <row r="3" spans="1:51" ht="16.5" thickBot="1" x14ac:dyDescent="0.3">
      <c r="A3" s="134" t="s">
        <v>0</v>
      </c>
      <c r="B3" s="134"/>
      <c r="C3" s="134"/>
      <c r="D3" s="134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"/>
      <c r="AR3" s="1"/>
      <c r="AS3" s="1"/>
      <c r="AT3" s="1"/>
      <c r="AU3" s="1"/>
      <c r="AV3" s="1"/>
      <c r="AW3" s="1"/>
      <c r="AX3" s="1"/>
    </row>
    <row r="4" spans="1:51" ht="16.5" thickBot="1" x14ac:dyDescent="0.3">
      <c r="A4" s="136" t="s">
        <v>9</v>
      </c>
      <c r="B4" s="115"/>
      <c r="C4" s="136" t="s">
        <v>1</v>
      </c>
      <c r="D4" s="115"/>
      <c r="E4" s="121" t="s">
        <v>10</v>
      </c>
      <c r="F4" s="137" t="s">
        <v>2</v>
      </c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"/>
      <c r="AR4" s="1"/>
      <c r="AS4" s="1"/>
      <c r="AT4" s="1"/>
      <c r="AU4" s="1"/>
      <c r="AV4" s="1"/>
      <c r="AW4" s="1"/>
      <c r="AX4" s="1"/>
    </row>
    <row r="5" spans="1:51" ht="16.5" thickBot="1" x14ac:dyDescent="0.3">
      <c r="A5" s="121"/>
      <c r="B5" s="122"/>
      <c r="C5" s="121"/>
      <c r="D5" s="122"/>
      <c r="E5" s="121"/>
      <c r="F5" s="50" t="s">
        <v>7</v>
      </c>
      <c r="G5" s="57">
        <v>2025</v>
      </c>
      <c r="H5" s="138">
        <v>2026</v>
      </c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8">
        <v>2027</v>
      </c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40"/>
      <c r="AF5" s="138">
        <v>2028</v>
      </c>
      <c r="AG5" s="139"/>
      <c r="AH5" s="139"/>
      <c r="AI5" s="139"/>
      <c r="AJ5" s="139"/>
      <c r="AK5" s="139"/>
      <c r="AL5" s="139"/>
      <c r="AM5" s="139"/>
      <c r="AN5" s="139"/>
      <c r="AO5" s="139"/>
      <c r="AP5" s="140"/>
      <c r="AQ5" s="80"/>
      <c r="AR5" s="80"/>
      <c r="AS5" s="80"/>
      <c r="AT5" s="80"/>
      <c r="AU5" s="80"/>
      <c r="AV5" s="80"/>
      <c r="AW5" s="80"/>
      <c r="AX5" s="80"/>
      <c r="AY5" s="81"/>
    </row>
    <row r="6" spans="1:51" ht="16.5" thickBot="1" x14ac:dyDescent="0.3">
      <c r="A6" s="123"/>
      <c r="B6" s="124"/>
      <c r="C6" s="123"/>
      <c r="D6" s="124"/>
      <c r="E6" s="121"/>
      <c r="F6" s="51" t="s">
        <v>8</v>
      </c>
      <c r="G6" s="35">
        <v>12</v>
      </c>
      <c r="H6" s="37" t="s">
        <v>17</v>
      </c>
      <c r="I6" s="38" t="s">
        <v>18</v>
      </c>
      <c r="J6" s="38" t="s">
        <v>19</v>
      </c>
      <c r="K6" s="38" t="s">
        <v>20</v>
      </c>
      <c r="L6" s="38" t="s">
        <v>21</v>
      </c>
      <c r="M6" s="38" t="s">
        <v>22</v>
      </c>
      <c r="N6" s="39" t="s">
        <v>23</v>
      </c>
      <c r="O6" s="36" t="s">
        <v>24</v>
      </c>
      <c r="P6" s="36" t="s">
        <v>25</v>
      </c>
      <c r="Q6" s="40" t="s">
        <v>14</v>
      </c>
      <c r="R6" s="38" t="s">
        <v>15</v>
      </c>
      <c r="S6" s="39" t="s">
        <v>16</v>
      </c>
      <c r="T6" s="37" t="s">
        <v>17</v>
      </c>
      <c r="U6" s="38" t="s">
        <v>18</v>
      </c>
      <c r="V6" s="38" t="s">
        <v>19</v>
      </c>
      <c r="W6" s="38" t="s">
        <v>20</v>
      </c>
      <c r="X6" s="38" t="s">
        <v>21</v>
      </c>
      <c r="Y6" s="38" t="s">
        <v>22</v>
      </c>
      <c r="Z6" s="39" t="s">
        <v>23</v>
      </c>
      <c r="AA6" s="36" t="s">
        <v>24</v>
      </c>
      <c r="AB6" s="36" t="s">
        <v>25</v>
      </c>
      <c r="AC6" s="40" t="s">
        <v>14</v>
      </c>
      <c r="AD6" s="38" t="s">
        <v>15</v>
      </c>
      <c r="AE6" s="41" t="s">
        <v>16</v>
      </c>
      <c r="AF6" s="37" t="s">
        <v>17</v>
      </c>
      <c r="AG6" s="38" t="s">
        <v>18</v>
      </c>
      <c r="AH6" s="38" t="s">
        <v>19</v>
      </c>
      <c r="AI6" s="38" t="s">
        <v>20</v>
      </c>
      <c r="AJ6" s="38" t="s">
        <v>21</v>
      </c>
      <c r="AK6" s="38" t="s">
        <v>22</v>
      </c>
      <c r="AL6" s="39" t="s">
        <v>23</v>
      </c>
      <c r="AM6" s="36" t="s">
        <v>24</v>
      </c>
      <c r="AN6" s="36" t="s">
        <v>25</v>
      </c>
      <c r="AO6" s="40" t="s">
        <v>14</v>
      </c>
      <c r="AP6" s="41" t="s">
        <v>15</v>
      </c>
      <c r="AQ6" s="80"/>
      <c r="AR6" s="80"/>
      <c r="AS6" s="80"/>
      <c r="AT6" s="80"/>
      <c r="AU6" s="80"/>
      <c r="AV6" s="80"/>
      <c r="AW6" s="80"/>
      <c r="AX6" s="80"/>
      <c r="AY6" s="81"/>
    </row>
    <row r="7" spans="1:51" ht="48" thickBot="1" x14ac:dyDescent="0.3">
      <c r="A7" s="119"/>
      <c r="B7" s="119"/>
      <c r="C7" s="114"/>
      <c r="D7" s="141"/>
      <c r="E7" s="34"/>
      <c r="F7" s="52" t="s">
        <v>26</v>
      </c>
      <c r="G7" s="60">
        <v>150</v>
      </c>
      <c r="H7" s="60">
        <v>168</v>
      </c>
      <c r="I7" s="58">
        <v>160</v>
      </c>
      <c r="J7" s="58">
        <v>176</v>
      </c>
      <c r="K7" s="58">
        <v>158</v>
      </c>
      <c r="L7" s="58">
        <v>152</v>
      </c>
      <c r="M7" s="58">
        <v>159</v>
      </c>
      <c r="N7" s="58">
        <v>184</v>
      </c>
      <c r="O7" s="58">
        <v>168</v>
      </c>
      <c r="P7" s="58">
        <v>176</v>
      </c>
      <c r="Q7" s="58">
        <v>176</v>
      </c>
      <c r="R7" s="58">
        <v>159</v>
      </c>
      <c r="S7" s="59">
        <v>158</v>
      </c>
      <c r="T7" s="79">
        <v>160</v>
      </c>
      <c r="U7" s="59">
        <v>160</v>
      </c>
      <c r="V7" s="59">
        <v>168</v>
      </c>
      <c r="W7" s="59">
        <v>176</v>
      </c>
      <c r="X7" s="59">
        <v>160</v>
      </c>
      <c r="Y7" s="59">
        <v>160</v>
      </c>
      <c r="Z7" s="59">
        <v>176</v>
      </c>
      <c r="AA7" s="59">
        <v>176</v>
      </c>
      <c r="AB7" s="59">
        <v>176</v>
      </c>
      <c r="AC7" s="59">
        <v>168</v>
      </c>
      <c r="AD7" s="59">
        <v>168</v>
      </c>
      <c r="AE7" s="104">
        <v>168</v>
      </c>
      <c r="AF7" s="79">
        <v>168</v>
      </c>
      <c r="AG7" s="59">
        <v>168</v>
      </c>
      <c r="AH7" s="59">
        <v>184</v>
      </c>
      <c r="AI7" s="59">
        <v>144</v>
      </c>
      <c r="AJ7" s="59">
        <v>168</v>
      </c>
      <c r="AK7" s="59">
        <v>168</v>
      </c>
      <c r="AL7" s="59">
        <v>168</v>
      </c>
      <c r="AM7" s="59">
        <v>184</v>
      </c>
      <c r="AN7" s="59">
        <v>168</v>
      </c>
      <c r="AO7" s="59">
        <v>176</v>
      </c>
      <c r="AP7" s="104">
        <v>168</v>
      </c>
      <c r="AQ7" s="107">
        <f>SUM(G7:AP7)</f>
        <v>6024</v>
      </c>
      <c r="AR7" s="83"/>
      <c r="AS7" s="142"/>
      <c r="AT7" s="142"/>
      <c r="AU7" s="142"/>
      <c r="AV7" s="142"/>
      <c r="AW7" s="142"/>
      <c r="AX7" s="80"/>
      <c r="AY7" s="81"/>
    </row>
    <row r="8" spans="1:51" ht="35.450000000000003" customHeight="1" thickBot="1" x14ac:dyDescent="0.3">
      <c r="A8" s="125" t="s">
        <v>6</v>
      </c>
      <c r="B8" s="127"/>
      <c r="C8" s="138">
        <v>1</v>
      </c>
      <c r="D8" s="140"/>
      <c r="E8" s="46"/>
      <c r="F8" s="53"/>
      <c r="G8" s="61">
        <v>150</v>
      </c>
      <c r="H8" s="61">
        <v>168</v>
      </c>
      <c r="I8" s="62">
        <v>160</v>
      </c>
      <c r="J8" s="62">
        <v>176</v>
      </c>
      <c r="K8" s="62">
        <v>158</v>
      </c>
      <c r="L8" s="62">
        <v>152</v>
      </c>
      <c r="M8" s="62">
        <v>159</v>
      </c>
      <c r="N8" s="63">
        <v>184</v>
      </c>
      <c r="O8" s="62">
        <v>168</v>
      </c>
      <c r="P8" s="62">
        <v>176</v>
      </c>
      <c r="Q8" s="64">
        <v>176</v>
      </c>
      <c r="R8" s="62">
        <v>159</v>
      </c>
      <c r="S8" s="63">
        <v>158</v>
      </c>
      <c r="T8" s="92">
        <v>160</v>
      </c>
      <c r="U8" s="63">
        <v>160</v>
      </c>
      <c r="V8" s="63">
        <v>168</v>
      </c>
      <c r="W8" s="63">
        <v>176</v>
      </c>
      <c r="X8" s="63">
        <v>160</v>
      </c>
      <c r="Y8" s="63">
        <v>160</v>
      </c>
      <c r="Z8" s="63">
        <v>176</v>
      </c>
      <c r="AA8" s="63">
        <v>176</v>
      </c>
      <c r="AB8" s="63">
        <v>176</v>
      </c>
      <c r="AC8" s="63">
        <v>168</v>
      </c>
      <c r="AD8" s="63">
        <v>168</v>
      </c>
      <c r="AE8" s="77">
        <v>168</v>
      </c>
      <c r="AF8" s="92">
        <v>168</v>
      </c>
      <c r="AG8" s="63">
        <v>168</v>
      </c>
      <c r="AH8" s="63">
        <v>184</v>
      </c>
      <c r="AI8" s="63">
        <v>144</v>
      </c>
      <c r="AJ8" s="63">
        <v>168</v>
      </c>
      <c r="AK8" s="63">
        <v>168</v>
      </c>
      <c r="AL8" s="63">
        <v>168</v>
      </c>
      <c r="AM8" s="63">
        <v>184</v>
      </c>
      <c r="AN8" s="63">
        <v>168</v>
      </c>
      <c r="AO8" s="63">
        <v>176</v>
      </c>
      <c r="AP8" s="77">
        <v>168</v>
      </c>
      <c r="AQ8" s="107">
        <f>SUM(G8:AP8)/AQ7</f>
        <v>1</v>
      </c>
      <c r="AR8" s="82"/>
      <c r="AS8" s="143"/>
      <c r="AT8" s="143"/>
      <c r="AU8" s="143"/>
      <c r="AV8" s="143"/>
      <c r="AW8" s="143"/>
      <c r="AX8" s="84"/>
      <c r="AY8" s="81"/>
    </row>
    <row r="9" spans="1:51" ht="35.450000000000003" customHeight="1" thickBot="1" x14ac:dyDescent="0.3">
      <c r="A9" s="99"/>
      <c r="B9" s="100"/>
      <c r="C9" s="46"/>
      <c r="D9" s="156"/>
      <c r="E9" s="46"/>
      <c r="F9" s="53"/>
      <c r="G9" s="160">
        <v>8</v>
      </c>
      <c r="H9" s="160"/>
      <c r="I9" s="161">
        <v>8</v>
      </c>
      <c r="J9" s="161">
        <v>8</v>
      </c>
      <c r="K9" s="161">
        <v>8</v>
      </c>
      <c r="L9" s="161">
        <v>8</v>
      </c>
      <c r="M9" s="161"/>
      <c r="N9" s="162"/>
      <c r="O9" s="161">
        <v>8</v>
      </c>
      <c r="P9" s="161">
        <v>8</v>
      </c>
      <c r="Q9" s="163">
        <v>8</v>
      </c>
      <c r="R9" s="161">
        <v>8</v>
      </c>
      <c r="S9" s="162">
        <v>8</v>
      </c>
      <c r="T9" s="164"/>
      <c r="U9" s="162">
        <v>8</v>
      </c>
      <c r="V9" s="162">
        <v>8</v>
      </c>
      <c r="W9" s="162">
        <v>8</v>
      </c>
      <c r="X9" s="162">
        <v>8</v>
      </c>
      <c r="Y9" s="162"/>
      <c r="Z9" s="162"/>
      <c r="AA9" s="162">
        <v>8</v>
      </c>
      <c r="AB9" s="162">
        <v>8</v>
      </c>
      <c r="AC9" s="162">
        <v>8</v>
      </c>
      <c r="AD9" s="162">
        <v>8</v>
      </c>
      <c r="AE9" s="165">
        <v>8</v>
      </c>
      <c r="AF9" s="164"/>
      <c r="AG9" s="162">
        <v>8</v>
      </c>
      <c r="AH9" s="162">
        <v>8</v>
      </c>
      <c r="AI9" s="162">
        <v>8</v>
      </c>
      <c r="AJ9" s="162">
        <v>8</v>
      </c>
      <c r="AK9" s="162"/>
      <c r="AL9" s="162"/>
      <c r="AM9" s="162">
        <v>8</v>
      </c>
      <c r="AN9" s="162">
        <v>8</v>
      </c>
      <c r="AO9" s="162">
        <v>8</v>
      </c>
      <c r="AP9" s="165">
        <v>8</v>
      </c>
      <c r="AQ9" s="155">
        <f>SUM(G9:AP9)/SUM(G7+I7+J7+K7+L7+O7+P7+Q7+R7+S7+U7+V7+W7+X7+AA7+AB7+AC7+AD7+AE7+AG7+AH7+AI7+AJ7+AM7+AN7+AO7+AP7)</f>
        <v>4.7861732771992023E-2</v>
      </c>
      <c r="AR9" s="82"/>
      <c r="AS9" s="101"/>
      <c r="AT9" s="101"/>
      <c r="AU9" s="101"/>
      <c r="AV9" s="101"/>
      <c r="AW9" s="101"/>
      <c r="AX9" s="101"/>
      <c r="AY9" s="81"/>
    </row>
    <row r="10" spans="1:51" ht="40.9" customHeight="1" thickBot="1" x14ac:dyDescent="0.3">
      <c r="A10" s="125" t="s">
        <v>6</v>
      </c>
      <c r="B10" s="127"/>
      <c r="C10" s="146">
        <v>2</v>
      </c>
      <c r="D10" s="147"/>
      <c r="E10" s="47"/>
      <c r="F10" s="54"/>
      <c r="G10" s="157">
        <v>10</v>
      </c>
      <c r="H10" s="157"/>
      <c r="I10" s="158">
        <v>10</v>
      </c>
      <c r="J10" s="158">
        <v>44</v>
      </c>
      <c r="K10" s="158"/>
      <c r="L10" s="158">
        <v>30</v>
      </c>
      <c r="M10" s="158">
        <v>25</v>
      </c>
      <c r="N10" s="103"/>
      <c r="O10" s="158">
        <v>30</v>
      </c>
      <c r="P10" s="158">
        <v>10</v>
      </c>
      <c r="Q10" s="159">
        <v>10</v>
      </c>
      <c r="R10" s="158"/>
      <c r="S10" s="103"/>
      <c r="T10" s="102"/>
      <c r="U10" s="103"/>
      <c r="V10" s="103"/>
      <c r="W10" s="103"/>
      <c r="X10" s="103"/>
      <c r="Y10" s="103"/>
      <c r="Z10" s="103"/>
      <c r="AA10" s="103"/>
      <c r="AB10" s="103"/>
      <c r="AC10" s="103">
        <v>168</v>
      </c>
      <c r="AD10" s="103">
        <v>168</v>
      </c>
      <c r="AE10" s="105"/>
      <c r="AF10" s="102">
        <v>30</v>
      </c>
      <c r="AG10" s="103">
        <v>25</v>
      </c>
      <c r="AH10" s="103">
        <v>46</v>
      </c>
      <c r="AI10" s="103">
        <v>36</v>
      </c>
      <c r="AJ10" s="103">
        <v>25</v>
      </c>
      <c r="AK10" s="103"/>
      <c r="AL10" s="103"/>
      <c r="AM10" s="103">
        <v>46</v>
      </c>
      <c r="AN10" s="103"/>
      <c r="AO10" s="103">
        <v>44</v>
      </c>
      <c r="AP10" s="105"/>
      <c r="AQ10" s="154">
        <f>SUM(G10:AP10)/SUM(G7+I7+J7+L7+M7+O7+P7+Q7+AC7+AD7+AF7+AG7+AH7+AI7+AJ7+AM7+AO7)</f>
        <v>0.26608084358523726</v>
      </c>
      <c r="AR10" s="85"/>
      <c r="AS10" s="148"/>
      <c r="AT10" s="148"/>
      <c r="AU10" s="148"/>
      <c r="AV10" s="148"/>
      <c r="AW10" s="148"/>
      <c r="AX10" s="84"/>
      <c r="AY10" s="81"/>
    </row>
    <row r="11" spans="1:51" ht="38.450000000000003" customHeight="1" thickBot="1" x14ac:dyDescent="0.3">
      <c r="A11" s="125" t="s">
        <v>6</v>
      </c>
      <c r="B11" s="127"/>
      <c r="C11" s="146">
        <v>3</v>
      </c>
      <c r="D11" s="147"/>
      <c r="E11" s="47"/>
      <c r="F11" s="54"/>
      <c r="G11" s="65">
        <v>44</v>
      </c>
      <c r="H11" s="65">
        <v>168</v>
      </c>
      <c r="I11" s="66">
        <v>40</v>
      </c>
      <c r="J11" s="66">
        <v>44</v>
      </c>
      <c r="K11" s="66">
        <v>39.5</v>
      </c>
      <c r="L11" s="66">
        <v>38</v>
      </c>
      <c r="M11" s="66">
        <v>39.75</v>
      </c>
      <c r="N11" s="67">
        <v>46</v>
      </c>
      <c r="O11" s="66">
        <v>42</v>
      </c>
      <c r="P11" s="66">
        <v>44</v>
      </c>
      <c r="Q11" s="68">
        <v>176</v>
      </c>
      <c r="R11" s="66">
        <v>159</v>
      </c>
      <c r="S11" s="67">
        <v>39.5</v>
      </c>
      <c r="T11" s="102">
        <v>23</v>
      </c>
      <c r="U11" s="103">
        <v>14</v>
      </c>
      <c r="V11" s="103">
        <v>50</v>
      </c>
      <c r="W11" s="103">
        <v>28</v>
      </c>
      <c r="X11" s="103">
        <v>12</v>
      </c>
      <c r="Y11" s="103"/>
      <c r="Z11" s="103"/>
      <c r="AA11" s="103">
        <v>42</v>
      </c>
      <c r="AB11" s="103">
        <v>90</v>
      </c>
      <c r="AC11" s="103">
        <v>32</v>
      </c>
      <c r="AD11" s="103">
        <v>12</v>
      </c>
      <c r="AE11" s="105">
        <v>8</v>
      </c>
      <c r="AF11" s="93">
        <v>168</v>
      </c>
      <c r="AG11" s="67">
        <v>168</v>
      </c>
      <c r="AH11" s="67">
        <v>184</v>
      </c>
      <c r="AI11" s="67">
        <v>144</v>
      </c>
      <c r="AJ11" s="67">
        <v>168</v>
      </c>
      <c r="AK11" s="67">
        <v>168</v>
      </c>
      <c r="AL11" s="67">
        <v>168</v>
      </c>
      <c r="AM11" s="67">
        <v>184</v>
      </c>
      <c r="AN11" s="67">
        <v>168</v>
      </c>
      <c r="AO11" s="67">
        <v>176</v>
      </c>
      <c r="AP11" s="94">
        <v>168</v>
      </c>
      <c r="AQ11" s="154">
        <f>SUM(G11:AP11)/SUM(G7+H7+I7+J7+K7+L7+M7+N7+O7+P7+Q7+R7+S7+T7+U7+V7+W7+X7+AA7+AB7+AC7+AD7+AE7+AF7+AG7+AH7+AI7+AJ7+AK7+AL7+AM7+AN7+AO7+AP7)</f>
        <v>0.5440840365682138</v>
      </c>
      <c r="AR11" s="85"/>
      <c r="AS11" s="143"/>
      <c r="AT11" s="143"/>
      <c r="AU11" s="143"/>
      <c r="AV11" s="143"/>
      <c r="AW11" s="143"/>
      <c r="AX11" s="84"/>
      <c r="AY11" s="81"/>
    </row>
    <row r="12" spans="1:51" ht="34.15" customHeight="1" thickBot="1" x14ac:dyDescent="0.3">
      <c r="A12" s="125" t="s">
        <v>6</v>
      </c>
      <c r="B12" s="127"/>
      <c r="C12" s="146">
        <v>4</v>
      </c>
      <c r="D12" s="147"/>
      <c r="E12" s="48"/>
      <c r="F12" s="55"/>
      <c r="G12" s="69">
        <v>44</v>
      </c>
      <c r="H12" s="69">
        <v>42</v>
      </c>
      <c r="I12" s="70">
        <v>40</v>
      </c>
      <c r="J12" s="70">
        <v>44</v>
      </c>
      <c r="K12" s="70">
        <v>39.5</v>
      </c>
      <c r="L12" s="70">
        <v>38</v>
      </c>
      <c r="M12" s="70">
        <v>39.75</v>
      </c>
      <c r="N12" s="71">
        <v>46</v>
      </c>
      <c r="O12" s="70">
        <v>42</v>
      </c>
      <c r="P12" s="70">
        <v>44</v>
      </c>
      <c r="Q12" s="72">
        <v>44</v>
      </c>
      <c r="R12" s="70">
        <v>39.75</v>
      </c>
      <c r="S12" s="71">
        <v>39.5</v>
      </c>
      <c r="T12" s="91">
        <v>40</v>
      </c>
      <c r="U12" s="66">
        <v>40</v>
      </c>
      <c r="V12" s="66">
        <v>42</v>
      </c>
      <c r="W12" s="66">
        <v>44</v>
      </c>
      <c r="X12" s="66">
        <v>40</v>
      </c>
      <c r="Y12" s="66">
        <v>40</v>
      </c>
      <c r="Z12" s="66">
        <v>44</v>
      </c>
      <c r="AA12" s="71">
        <v>44</v>
      </c>
      <c r="AB12" s="71">
        <v>44</v>
      </c>
      <c r="AC12" s="71">
        <v>42</v>
      </c>
      <c r="AD12" s="71">
        <v>42</v>
      </c>
      <c r="AE12" s="78">
        <v>42</v>
      </c>
      <c r="AF12" s="91">
        <v>42</v>
      </c>
      <c r="AG12" s="71">
        <v>42</v>
      </c>
      <c r="AH12" s="71">
        <v>46</v>
      </c>
      <c r="AI12" s="71">
        <v>36</v>
      </c>
      <c r="AJ12" s="71">
        <v>42</v>
      </c>
      <c r="AK12" s="71">
        <v>42</v>
      </c>
      <c r="AL12" s="71">
        <v>42</v>
      </c>
      <c r="AM12" s="71">
        <v>46</v>
      </c>
      <c r="AN12" s="71">
        <v>42</v>
      </c>
      <c r="AO12" s="71">
        <v>44</v>
      </c>
      <c r="AP12" s="78">
        <v>42</v>
      </c>
      <c r="AQ12" s="154">
        <f>SUM(G12:AP12)/AQ7</f>
        <v>0.25107901726427623</v>
      </c>
      <c r="AR12" s="82"/>
      <c r="AS12" s="143"/>
      <c r="AT12" s="143"/>
      <c r="AU12" s="143"/>
      <c r="AV12" s="143"/>
      <c r="AW12" s="143"/>
      <c r="AX12" s="84"/>
      <c r="AY12" s="81"/>
    </row>
    <row r="13" spans="1:51" ht="38.450000000000003" customHeight="1" thickBot="1" x14ac:dyDescent="0.3">
      <c r="A13" s="125" t="s">
        <v>6</v>
      </c>
      <c r="B13" s="127"/>
      <c r="C13" s="144">
        <v>5</v>
      </c>
      <c r="D13" s="145"/>
      <c r="E13" s="49"/>
      <c r="F13" s="56"/>
      <c r="G13" s="73">
        <v>150</v>
      </c>
      <c r="H13" s="73"/>
      <c r="I13" s="74"/>
      <c r="J13" s="74"/>
      <c r="K13" s="74"/>
      <c r="L13" s="74"/>
      <c r="M13" s="74"/>
      <c r="N13" s="75">
        <v>184</v>
      </c>
      <c r="O13" s="74">
        <v>168</v>
      </c>
      <c r="P13" s="74">
        <v>80</v>
      </c>
      <c r="Q13" s="76">
        <v>68</v>
      </c>
      <c r="R13" s="74"/>
      <c r="S13" s="75"/>
      <c r="T13" s="90">
        <v>160</v>
      </c>
      <c r="U13" s="75">
        <v>160</v>
      </c>
      <c r="V13" s="75">
        <v>168</v>
      </c>
      <c r="W13" s="75">
        <v>176</v>
      </c>
      <c r="X13" s="75">
        <v>160</v>
      </c>
      <c r="Y13" s="75">
        <v>160</v>
      </c>
      <c r="Z13" s="75">
        <v>176</v>
      </c>
      <c r="AA13" s="75">
        <v>176</v>
      </c>
      <c r="AB13" s="75">
        <v>176</v>
      </c>
      <c r="AC13" s="75">
        <v>168</v>
      </c>
      <c r="AD13" s="75">
        <v>168</v>
      </c>
      <c r="AE13" s="95">
        <v>168</v>
      </c>
      <c r="AF13" s="90">
        <v>168</v>
      </c>
      <c r="AG13" s="75">
        <v>168</v>
      </c>
      <c r="AH13" s="75">
        <v>184</v>
      </c>
      <c r="AI13" s="75">
        <v>144</v>
      </c>
      <c r="AJ13" s="75">
        <v>168</v>
      </c>
      <c r="AK13" s="75">
        <v>168</v>
      </c>
      <c r="AL13" s="75">
        <v>168</v>
      </c>
      <c r="AM13" s="75">
        <v>184</v>
      </c>
      <c r="AN13" s="75">
        <v>168</v>
      </c>
      <c r="AO13" s="75">
        <v>176</v>
      </c>
      <c r="AP13" s="95">
        <v>168</v>
      </c>
      <c r="AQ13" s="154">
        <f>SUM(G13:AP13)/SUM(G7+N7+O7+P7+Q7+T7+U7+V7+W7+X7+Y7+Z7+AA7+AB7+AC7+AD7+AE7+AF7+AG7+AH7+AI7+AJ7+AK7+AL7+AM7+AN7+AO7+AP7)</f>
        <v>0.95690747782002539</v>
      </c>
      <c r="AR13" s="85"/>
      <c r="AS13" s="143"/>
      <c r="AT13" s="143"/>
      <c r="AU13" s="143"/>
      <c r="AV13" s="143"/>
      <c r="AW13" s="143"/>
      <c r="AX13" s="84"/>
      <c r="AY13" s="81"/>
    </row>
    <row r="14" spans="1:51" ht="15.75" x14ac:dyDescent="0.25">
      <c r="A14" s="42"/>
      <c r="B14" s="42"/>
      <c r="C14" s="42"/>
      <c r="D14" s="42"/>
      <c r="E14" s="42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80"/>
      <c r="AR14" s="86"/>
      <c r="AS14" s="87"/>
      <c r="AT14" s="87"/>
      <c r="AU14" s="87"/>
      <c r="AV14" s="87"/>
      <c r="AW14" s="87"/>
      <c r="AX14" s="84"/>
      <c r="AY14" s="81"/>
    </row>
    <row r="15" spans="1:51" ht="15.75" x14ac:dyDescent="0.25">
      <c r="A15" s="149" t="s">
        <v>27</v>
      </c>
      <c r="B15" s="149"/>
      <c r="C15" s="149"/>
      <c r="D15" s="149"/>
      <c r="E15" s="149"/>
      <c r="F15" s="149"/>
      <c r="G15" s="44">
        <f>G7/4</f>
        <v>37.5</v>
      </c>
      <c r="H15" s="44">
        <f>H7/4</f>
        <v>42</v>
      </c>
      <c r="I15" s="44">
        <f t="shared" ref="I15:S15" si="0">I7/4</f>
        <v>40</v>
      </c>
      <c r="J15" s="44">
        <f t="shared" si="0"/>
        <v>44</v>
      </c>
      <c r="K15" s="44">
        <f>K7/4</f>
        <v>39.5</v>
      </c>
      <c r="L15" s="44">
        <f t="shared" si="0"/>
        <v>38</v>
      </c>
      <c r="M15" s="44">
        <f t="shared" si="0"/>
        <v>39.75</v>
      </c>
      <c r="N15" s="44">
        <f t="shared" si="0"/>
        <v>46</v>
      </c>
      <c r="O15" s="44">
        <f t="shared" si="0"/>
        <v>42</v>
      </c>
      <c r="P15" s="44">
        <f t="shared" si="0"/>
        <v>44</v>
      </c>
      <c r="Q15" s="44">
        <f t="shared" si="0"/>
        <v>44</v>
      </c>
      <c r="R15" s="44">
        <f t="shared" si="0"/>
        <v>39.75</v>
      </c>
      <c r="S15" s="44">
        <f t="shared" si="0"/>
        <v>39.5</v>
      </c>
      <c r="T15" s="44">
        <f>T7/4</f>
        <v>40</v>
      </c>
      <c r="U15" s="44">
        <f t="shared" ref="U15:AE15" si="1">U7/4</f>
        <v>40</v>
      </c>
      <c r="V15" s="44">
        <f t="shared" si="1"/>
        <v>42</v>
      </c>
      <c r="W15" s="44">
        <f t="shared" si="1"/>
        <v>44</v>
      </c>
      <c r="X15" s="44">
        <f t="shared" si="1"/>
        <v>40</v>
      </c>
      <c r="Y15" s="44">
        <f t="shared" si="1"/>
        <v>40</v>
      </c>
      <c r="Z15" s="44">
        <f t="shared" si="1"/>
        <v>44</v>
      </c>
      <c r="AA15" s="44">
        <f t="shared" si="1"/>
        <v>44</v>
      </c>
      <c r="AB15" s="44">
        <f t="shared" si="1"/>
        <v>44</v>
      </c>
      <c r="AC15" s="44">
        <f t="shared" si="1"/>
        <v>42</v>
      </c>
      <c r="AD15" s="44">
        <f t="shared" si="1"/>
        <v>42</v>
      </c>
      <c r="AE15" s="44">
        <f t="shared" si="1"/>
        <v>42</v>
      </c>
      <c r="AF15" s="44">
        <f>AF7/4</f>
        <v>42</v>
      </c>
      <c r="AG15" s="44">
        <f t="shared" ref="AG15:AP15" si="2">AG7/4</f>
        <v>42</v>
      </c>
      <c r="AH15" s="44">
        <f t="shared" si="2"/>
        <v>46</v>
      </c>
      <c r="AI15" s="44">
        <f t="shared" si="2"/>
        <v>36</v>
      </c>
      <c r="AJ15" s="44">
        <f t="shared" si="2"/>
        <v>42</v>
      </c>
      <c r="AK15" s="44">
        <f t="shared" si="2"/>
        <v>42</v>
      </c>
      <c r="AL15" s="44">
        <f t="shared" si="2"/>
        <v>42</v>
      </c>
      <c r="AM15" s="44">
        <f t="shared" si="2"/>
        <v>46</v>
      </c>
      <c r="AN15" s="44">
        <f t="shared" si="2"/>
        <v>42</v>
      </c>
      <c r="AO15" s="44">
        <f t="shared" si="2"/>
        <v>44</v>
      </c>
      <c r="AP15" s="44">
        <f t="shared" si="2"/>
        <v>42</v>
      </c>
      <c r="AQ15" s="80"/>
      <c r="AR15" s="80"/>
      <c r="AS15" s="84"/>
      <c r="AT15" s="84"/>
      <c r="AU15" s="84"/>
      <c r="AV15" s="84"/>
      <c r="AW15" s="84"/>
      <c r="AX15" s="84"/>
      <c r="AY15" s="81"/>
    </row>
    <row r="16" spans="1:51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97"/>
      <c r="AR16" s="80" t="s">
        <v>30</v>
      </c>
      <c r="AS16" s="84"/>
      <c r="AT16" s="84"/>
      <c r="AU16" s="84"/>
      <c r="AV16" s="84"/>
      <c r="AW16" s="84"/>
      <c r="AX16" s="84"/>
      <c r="AY16" s="81"/>
    </row>
    <row r="17" spans="1:51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80"/>
      <c r="AR17" s="80"/>
      <c r="AS17" s="84"/>
      <c r="AT17" s="84"/>
      <c r="AU17" s="84"/>
      <c r="AV17" s="84"/>
      <c r="AW17" s="84"/>
      <c r="AX17" s="84"/>
      <c r="AY17" s="81"/>
    </row>
    <row r="18" spans="1:51" ht="16.5" customHeight="1" thickBot="1" x14ac:dyDescent="0.3">
      <c r="A18" s="150" t="s">
        <v>0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80"/>
      <c r="AR18" s="80"/>
      <c r="AS18" s="84"/>
      <c r="AT18" s="84"/>
      <c r="AU18" s="84"/>
      <c r="AV18" s="84"/>
      <c r="AW18" s="84"/>
      <c r="AX18" s="84"/>
      <c r="AY18" s="81"/>
    </row>
    <row r="19" spans="1:51" ht="16.5" thickBot="1" x14ac:dyDescent="0.3">
      <c r="A19" s="136" t="s">
        <v>9</v>
      </c>
      <c r="B19" s="115"/>
      <c r="C19" s="136" t="s">
        <v>1</v>
      </c>
      <c r="D19" s="115"/>
      <c r="E19" s="121" t="s">
        <v>10</v>
      </c>
      <c r="F19" s="137" t="s">
        <v>2</v>
      </c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80"/>
      <c r="AR19" s="80"/>
      <c r="AS19" s="84"/>
      <c r="AT19" s="84"/>
      <c r="AU19" s="84"/>
      <c r="AV19" s="84"/>
      <c r="AW19" s="84"/>
      <c r="AX19" s="84"/>
      <c r="AY19" s="81"/>
    </row>
    <row r="20" spans="1:51" ht="16.5" thickBot="1" x14ac:dyDescent="0.3">
      <c r="A20" s="121"/>
      <c r="B20" s="122"/>
      <c r="C20" s="121"/>
      <c r="D20" s="122"/>
      <c r="E20" s="121"/>
      <c r="F20" s="50" t="s">
        <v>7</v>
      </c>
      <c r="G20" s="57">
        <v>2025</v>
      </c>
      <c r="H20" s="138">
        <v>2026</v>
      </c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8">
        <v>2027</v>
      </c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40"/>
      <c r="AF20" s="138">
        <v>2028</v>
      </c>
      <c r="AG20" s="139"/>
      <c r="AH20" s="139"/>
      <c r="AI20" s="139"/>
      <c r="AJ20" s="139"/>
      <c r="AK20" s="139"/>
      <c r="AL20" s="139"/>
      <c r="AM20" s="139"/>
      <c r="AN20" s="139"/>
      <c r="AO20" s="139"/>
      <c r="AP20" s="140"/>
      <c r="AQ20" s="80"/>
      <c r="AR20" s="80"/>
      <c r="AS20" s="84"/>
      <c r="AT20" s="84"/>
      <c r="AU20" s="84"/>
      <c r="AV20" s="84"/>
      <c r="AW20" s="84"/>
      <c r="AX20" s="84"/>
      <c r="AY20" s="81"/>
    </row>
    <row r="21" spans="1:51" ht="16.5" thickBot="1" x14ac:dyDescent="0.3">
      <c r="A21" s="123"/>
      <c r="B21" s="124"/>
      <c r="C21" s="123"/>
      <c r="D21" s="124"/>
      <c r="E21" s="121"/>
      <c r="F21" s="51" t="s">
        <v>8</v>
      </c>
      <c r="G21" s="35" t="s">
        <v>13</v>
      </c>
      <c r="H21" s="37" t="s">
        <v>17</v>
      </c>
      <c r="I21" s="38" t="s">
        <v>18</v>
      </c>
      <c r="J21" s="38" t="s">
        <v>19</v>
      </c>
      <c r="K21" s="38" t="s">
        <v>20</v>
      </c>
      <c r="L21" s="38" t="s">
        <v>21</v>
      </c>
      <c r="M21" s="38" t="s">
        <v>22</v>
      </c>
      <c r="N21" s="39" t="s">
        <v>23</v>
      </c>
      <c r="O21" s="36" t="s">
        <v>24</v>
      </c>
      <c r="P21" s="36" t="s">
        <v>25</v>
      </c>
      <c r="Q21" s="40" t="s">
        <v>14</v>
      </c>
      <c r="R21" s="38" t="s">
        <v>15</v>
      </c>
      <c r="S21" s="39" t="s">
        <v>16</v>
      </c>
      <c r="T21" s="106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41"/>
      <c r="AF21" s="106"/>
      <c r="AG21" s="39"/>
      <c r="AH21" s="39"/>
      <c r="AI21" s="39"/>
      <c r="AJ21" s="39"/>
      <c r="AK21" s="39"/>
      <c r="AL21" s="39"/>
      <c r="AM21" s="39"/>
      <c r="AN21" s="39"/>
      <c r="AO21" s="39"/>
      <c r="AP21" s="41"/>
      <c r="AQ21" s="80"/>
      <c r="AR21" s="80"/>
      <c r="AS21" s="84"/>
      <c r="AT21" s="84"/>
      <c r="AU21" s="84"/>
      <c r="AV21" s="84"/>
      <c r="AW21" s="84"/>
      <c r="AX21" s="84"/>
      <c r="AY21" s="81"/>
    </row>
    <row r="22" spans="1:51" ht="48" thickBot="1" x14ac:dyDescent="0.3">
      <c r="A22" s="119"/>
      <c r="B22" s="119"/>
      <c r="C22" s="114"/>
      <c r="D22" s="141"/>
      <c r="E22" s="34"/>
      <c r="F22" s="52" t="s">
        <v>26</v>
      </c>
      <c r="G22" s="96">
        <v>150</v>
      </c>
      <c r="H22" s="60">
        <v>168</v>
      </c>
      <c r="I22" s="58">
        <v>160</v>
      </c>
      <c r="J22" s="58">
        <v>176</v>
      </c>
      <c r="K22" s="58">
        <v>158</v>
      </c>
      <c r="L22" s="58">
        <v>152</v>
      </c>
      <c r="M22" s="58">
        <v>159</v>
      </c>
      <c r="N22" s="58">
        <v>184</v>
      </c>
      <c r="O22" s="58">
        <v>168</v>
      </c>
      <c r="P22" s="58">
        <v>176</v>
      </c>
      <c r="Q22" s="58">
        <v>176</v>
      </c>
      <c r="R22" s="58">
        <v>159</v>
      </c>
      <c r="S22" s="59">
        <v>158</v>
      </c>
      <c r="T22" s="79">
        <v>160</v>
      </c>
      <c r="U22" s="59">
        <v>160</v>
      </c>
      <c r="V22" s="59">
        <v>168</v>
      </c>
      <c r="W22" s="59">
        <v>176</v>
      </c>
      <c r="X22" s="59">
        <v>160</v>
      </c>
      <c r="Y22" s="59">
        <v>160</v>
      </c>
      <c r="Z22" s="59">
        <v>176</v>
      </c>
      <c r="AA22" s="59">
        <v>176</v>
      </c>
      <c r="AB22" s="59">
        <v>176</v>
      </c>
      <c r="AC22" s="59">
        <v>168</v>
      </c>
      <c r="AD22" s="59">
        <v>168</v>
      </c>
      <c r="AE22" s="104">
        <v>168</v>
      </c>
      <c r="AF22" s="79">
        <v>168</v>
      </c>
      <c r="AG22" s="59">
        <v>168</v>
      </c>
      <c r="AH22" s="59">
        <v>184</v>
      </c>
      <c r="AI22" s="59">
        <v>144</v>
      </c>
      <c r="AJ22" s="59">
        <v>168</v>
      </c>
      <c r="AK22" s="59">
        <v>168</v>
      </c>
      <c r="AL22" s="59">
        <v>168</v>
      </c>
      <c r="AM22" s="59">
        <v>184</v>
      </c>
      <c r="AN22" s="59">
        <v>168</v>
      </c>
      <c r="AO22" s="59">
        <v>176</v>
      </c>
      <c r="AP22" s="104">
        <v>168</v>
      </c>
      <c r="AQ22" s="108">
        <f>SUM(G23:AP28)/AQ7</f>
        <v>2.6424717795484729</v>
      </c>
      <c r="AR22" s="83"/>
      <c r="AS22" s="84"/>
      <c r="AT22" s="84"/>
      <c r="AU22" s="84"/>
      <c r="AV22" s="84"/>
      <c r="AW22" s="84"/>
      <c r="AX22" s="84"/>
      <c r="AY22" s="81"/>
    </row>
    <row r="23" spans="1:51" ht="35.450000000000003" customHeight="1" thickBot="1" x14ac:dyDescent="0.3">
      <c r="A23" s="125" t="s">
        <v>6</v>
      </c>
      <c r="B23" s="127"/>
      <c r="C23" s="138">
        <v>1</v>
      </c>
      <c r="D23" s="140"/>
      <c r="E23" s="46"/>
      <c r="F23" s="53"/>
      <c r="G23" s="61">
        <v>150</v>
      </c>
      <c r="H23" s="61">
        <v>168</v>
      </c>
      <c r="I23" s="62">
        <v>160</v>
      </c>
      <c r="J23" s="62">
        <v>176</v>
      </c>
      <c r="K23" s="62">
        <v>158</v>
      </c>
      <c r="L23" s="62">
        <v>152</v>
      </c>
      <c r="M23" s="62">
        <v>159</v>
      </c>
      <c r="N23" s="63">
        <v>184</v>
      </c>
      <c r="O23" s="62">
        <v>168</v>
      </c>
      <c r="P23" s="62">
        <v>176</v>
      </c>
      <c r="Q23" s="64">
        <v>176</v>
      </c>
      <c r="R23" s="62">
        <v>159</v>
      </c>
      <c r="S23" s="63">
        <v>158</v>
      </c>
      <c r="T23" s="92">
        <v>160</v>
      </c>
      <c r="U23" s="63">
        <v>160</v>
      </c>
      <c r="V23" s="63">
        <v>168</v>
      </c>
      <c r="W23" s="63">
        <v>176</v>
      </c>
      <c r="X23" s="63">
        <v>160</v>
      </c>
      <c r="Y23" s="63">
        <v>160</v>
      </c>
      <c r="Z23" s="63">
        <v>176</v>
      </c>
      <c r="AA23" s="63">
        <v>176</v>
      </c>
      <c r="AB23" s="63">
        <v>176</v>
      </c>
      <c r="AC23" s="63">
        <v>168</v>
      </c>
      <c r="AD23" s="63">
        <v>168</v>
      </c>
      <c r="AE23" s="77">
        <v>168</v>
      </c>
      <c r="AF23" s="92">
        <v>168</v>
      </c>
      <c r="AG23" s="63">
        <v>168</v>
      </c>
      <c r="AH23" s="63">
        <v>184</v>
      </c>
      <c r="AI23" s="63">
        <v>144</v>
      </c>
      <c r="AJ23" s="63">
        <v>168</v>
      </c>
      <c r="AK23" s="63">
        <v>168</v>
      </c>
      <c r="AL23" s="63">
        <v>168</v>
      </c>
      <c r="AM23" s="63">
        <v>184</v>
      </c>
      <c r="AN23" s="63">
        <v>168</v>
      </c>
      <c r="AO23" s="63">
        <v>176</v>
      </c>
      <c r="AP23" s="77">
        <v>168</v>
      </c>
      <c r="AQ23" s="82"/>
      <c r="AR23" s="82"/>
      <c r="AS23" s="143"/>
      <c r="AT23" s="143"/>
      <c r="AU23" s="143"/>
      <c r="AV23" s="143"/>
      <c r="AW23" s="143"/>
      <c r="AX23" s="84"/>
      <c r="AY23" s="81"/>
    </row>
    <row r="24" spans="1:51" ht="35.450000000000003" customHeight="1" thickBot="1" x14ac:dyDescent="0.3">
      <c r="A24" s="99"/>
      <c r="B24" s="100"/>
      <c r="C24" s="46"/>
      <c r="D24" s="156"/>
      <c r="E24" s="46"/>
      <c r="F24" s="53"/>
      <c r="G24" s="160"/>
      <c r="H24" s="160"/>
      <c r="I24" s="161"/>
      <c r="J24" s="161"/>
      <c r="K24" s="161"/>
      <c r="L24" s="161"/>
      <c r="M24" s="161"/>
      <c r="N24" s="162"/>
      <c r="O24" s="161"/>
      <c r="P24" s="161"/>
      <c r="Q24" s="163"/>
      <c r="R24" s="161"/>
      <c r="S24" s="162"/>
      <c r="T24" s="164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5"/>
      <c r="AF24" s="164"/>
      <c r="AG24" s="162"/>
      <c r="AH24" s="162"/>
      <c r="AI24" s="162"/>
      <c r="AJ24" s="162"/>
      <c r="AK24" s="162"/>
      <c r="AL24" s="162"/>
      <c r="AM24" s="162"/>
      <c r="AN24" s="162"/>
      <c r="AO24" s="162"/>
      <c r="AP24" s="165"/>
      <c r="AQ24" s="82"/>
      <c r="AR24" s="82"/>
      <c r="AS24" s="101"/>
      <c r="AT24" s="101"/>
      <c r="AU24" s="101"/>
      <c r="AV24" s="101"/>
      <c r="AW24" s="101"/>
      <c r="AX24" s="101"/>
      <c r="AY24" s="81"/>
    </row>
    <row r="25" spans="1:51" ht="30" customHeight="1" thickBot="1" x14ac:dyDescent="0.3">
      <c r="A25" s="125" t="s">
        <v>6</v>
      </c>
      <c r="B25" s="127"/>
      <c r="C25" s="146">
        <v>2</v>
      </c>
      <c r="D25" s="147"/>
      <c r="E25" s="47"/>
      <c r="F25" s="54"/>
      <c r="G25" s="65">
        <v>10</v>
      </c>
      <c r="H25" s="65"/>
      <c r="I25" s="66">
        <v>10</v>
      </c>
      <c r="J25" s="66">
        <v>44</v>
      </c>
      <c r="K25" s="66"/>
      <c r="L25" s="66">
        <v>30</v>
      </c>
      <c r="M25" s="66">
        <v>25</v>
      </c>
      <c r="N25" s="67"/>
      <c r="O25" s="66">
        <v>30</v>
      </c>
      <c r="P25" s="66">
        <v>10</v>
      </c>
      <c r="Q25" s="68">
        <v>10</v>
      </c>
      <c r="R25" s="66"/>
      <c r="S25" s="67"/>
      <c r="T25" s="93"/>
      <c r="U25" s="67"/>
      <c r="V25" s="67"/>
      <c r="W25" s="67"/>
      <c r="X25" s="67"/>
      <c r="Y25" s="67"/>
      <c r="Z25" s="67"/>
      <c r="AA25" s="67"/>
      <c r="AB25" s="67"/>
      <c r="AC25" s="67">
        <v>168</v>
      </c>
      <c r="AD25" s="67">
        <v>168</v>
      </c>
      <c r="AE25" s="94"/>
      <c r="AF25" s="93">
        <v>30</v>
      </c>
      <c r="AG25" s="67">
        <v>25</v>
      </c>
      <c r="AH25" s="67">
        <v>46</v>
      </c>
      <c r="AI25" s="67">
        <v>36</v>
      </c>
      <c r="AJ25" s="67">
        <v>25</v>
      </c>
      <c r="AK25" s="67"/>
      <c r="AL25" s="67"/>
      <c r="AM25" s="67">
        <v>46</v>
      </c>
      <c r="AN25" s="67"/>
      <c r="AO25" s="67">
        <v>44</v>
      </c>
      <c r="AP25" s="94"/>
      <c r="AQ25" s="82"/>
      <c r="AR25" s="82"/>
      <c r="AS25" s="84"/>
      <c r="AT25" s="84"/>
      <c r="AU25" s="84"/>
      <c r="AV25" s="84"/>
      <c r="AW25" s="84"/>
      <c r="AX25" s="84"/>
      <c r="AY25" s="81"/>
    </row>
    <row r="26" spans="1:51" ht="33" customHeight="1" thickBot="1" x14ac:dyDescent="0.3">
      <c r="A26" s="125" t="s">
        <v>6</v>
      </c>
      <c r="B26" s="127"/>
      <c r="C26" s="146">
        <v>3</v>
      </c>
      <c r="D26" s="147"/>
      <c r="E26" s="47"/>
      <c r="F26" s="54"/>
      <c r="G26" s="65">
        <v>44</v>
      </c>
      <c r="H26" s="65">
        <v>168</v>
      </c>
      <c r="I26" s="66">
        <v>40</v>
      </c>
      <c r="J26" s="66">
        <v>44</v>
      </c>
      <c r="K26" s="66">
        <v>39.5</v>
      </c>
      <c r="L26" s="66">
        <v>38</v>
      </c>
      <c r="M26" s="66">
        <v>39.75</v>
      </c>
      <c r="N26" s="67">
        <v>46</v>
      </c>
      <c r="O26" s="66">
        <v>42</v>
      </c>
      <c r="P26" s="66">
        <v>44</v>
      </c>
      <c r="Q26" s="68">
        <v>176</v>
      </c>
      <c r="R26" s="66">
        <v>159</v>
      </c>
      <c r="S26" s="67">
        <v>39.5</v>
      </c>
      <c r="T26" s="93">
        <v>23</v>
      </c>
      <c r="U26" s="67">
        <v>14</v>
      </c>
      <c r="V26" s="67">
        <v>50</v>
      </c>
      <c r="W26" s="67">
        <v>28</v>
      </c>
      <c r="X26" s="67">
        <v>12</v>
      </c>
      <c r="Y26" s="67"/>
      <c r="Z26" s="67"/>
      <c r="AA26" s="67">
        <v>42</v>
      </c>
      <c r="AB26" s="67">
        <v>90</v>
      </c>
      <c r="AC26" s="67">
        <v>32</v>
      </c>
      <c r="AD26" s="67">
        <v>12</v>
      </c>
      <c r="AE26" s="94">
        <v>8</v>
      </c>
      <c r="AF26" s="93">
        <v>168</v>
      </c>
      <c r="AG26" s="67">
        <v>168</v>
      </c>
      <c r="AH26" s="67">
        <v>184</v>
      </c>
      <c r="AI26" s="67">
        <v>144</v>
      </c>
      <c r="AJ26" s="67">
        <v>168</v>
      </c>
      <c r="AK26" s="67">
        <v>168</v>
      </c>
      <c r="AL26" s="67">
        <v>168</v>
      </c>
      <c r="AM26" s="67">
        <v>184</v>
      </c>
      <c r="AN26" s="67">
        <v>168</v>
      </c>
      <c r="AO26" s="67">
        <v>176</v>
      </c>
      <c r="AP26" s="94">
        <v>168</v>
      </c>
      <c r="AQ26" s="85"/>
      <c r="AR26" s="85"/>
      <c r="AS26" s="143"/>
      <c r="AT26" s="143"/>
      <c r="AU26" s="143"/>
      <c r="AV26" s="143"/>
      <c r="AW26" s="143"/>
      <c r="AX26" s="84"/>
      <c r="AY26" s="81"/>
    </row>
    <row r="27" spans="1:51" ht="43.9" customHeight="1" thickBot="1" x14ac:dyDescent="0.3">
      <c r="A27" s="125" t="s">
        <v>6</v>
      </c>
      <c r="B27" s="127"/>
      <c r="C27" s="146">
        <v>4</v>
      </c>
      <c r="D27" s="147"/>
      <c r="E27" s="48"/>
      <c r="F27" s="55"/>
      <c r="G27" s="69">
        <v>44</v>
      </c>
      <c r="H27" s="69">
        <v>42</v>
      </c>
      <c r="I27" s="70">
        <v>40</v>
      </c>
      <c r="J27" s="70">
        <v>44</v>
      </c>
      <c r="K27" s="70">
        <v>39.5</v>
      </c>
      <c r="L27" s="70">
        <v>38</v>
      </c>
      <c r="M27" s="70">
        <v>39.75</v>
      </c>
      <c r="N27" s="71">
        <v>46</v>
      </c>
      <c r="O27" s="70">
        <v>42</v>
      </c>
      <c r="P27" s="70">
        <v>44</v>
      </c>
      <c r="Q27" s="72">
        <v>44</v>
      </c>
      <c r="R27" s="70">
        <v>39.75</v>
      </c>
      <c r="S27" s="71">
        <v>39.5</v>
      </c>
      <c r="T27" s="91">
        <v>40</v>
      </c>
      <c r="U27" s="71">
        <v>40</v>
      </c>
      <c r="V27" s="71">
        <v>42</v>
      </c>
      <c r="W27" s="71">
        <v>44</v>
      </c>
      <c r="X27" s="71">
        <v>40</v>
      </c>
      <c r="Y27" s="71">
        <v>40</v>
      </c>
      <c r="Z27" s="71">
        <v>44</v>
      </c>
      <c r="AA27" s="71">
        <v>44</v>
      </c>
      <c r="AB27" s="71">
        <v>44</v>
      </c>
      <c r="AC27" s="71">
        <v>42</v>
      </c>
      <c r="AD27" s="71">
        <v>42</v>
      </c>
      <c r="AE27" s="78">
        <v>42</v>
      </c>
      <c r="AF27" s="91">
        <v>42</v>
      </c>
      <c r="AG27" s="71">
        <v>42</v>
      </c>
      <c r="AH27" s="71">
        <v>46</v>
      </c>
      <c r="AI27" s="71">
        <v>36</v>
      </c>
      <c r="AJ27" s="71">
        <v>42</v>
      </c>
      <c r="AK27" s="71">
        <v>42</v>
      </c>
      <c r="AL27" s="71">
        <v>42</v>
      </c>
      <c r="AM27" s="71">
        <v>46</v>
      </c>
      <c r="AN27" s="71">
        <v>42</v>
      </c>
      <c r="AO27" s="71">
        <v>44</v>
      </c>
      <c r="AP27" s="78">
        <v>42</v>
      </c>
      <c r="AQ27" s="85"/>
      <c r="AR27" s="85"/>
      <c r="AS27" s="143"/>
      <c r="AT27" s="143"/>
      <c r="AU27" s="143"/>
      <c r="AV27" s="143"/>
      <c r="AW27" s="143"/>
      <c r="AX27" s="84"/>
      <c r="AY27" s="81"/>
    </row>
    <row r="28" spans="1:51" ht="36.6" customHeight="1" thickBot="1" x14ac:dyDescent="0.3">
      <c r="A28" s="125" t="s">
        <v>6</v>
      </c>
      <c r="B28" s="127"/>
      <c r="C28" s="144">
        <v>5</v>
      </c>
      <c r="D28" s="145"/>
      <c r="E28" s="49"/>
      <c r="F28" s="56"/>
      <c r="G28" s="73">
        <v>150</v>
      </c>
      <c r="H28" s="73"/>
      <c r="I28" s="74"/>
      <c r="J28" s="74"/>
      <c r="K28" s="74"/>
      <c r="L28" s="74"/>
      <c r="M28" s="74"/>
      <c r="N28" s="75">
        <v>184</v>
      </c>
      <c r="O28" s="74">
        <v>168</v>
      </c>
      <c r="P28" s="74">
        <v>80</v>
      </c>
      <c r="Q28" s="76">
        <v>68</v>
      </c>
      <c r="R28" s="74"/>
      <c r="S28" s="75"/>
      <c r="T28" s="90">
        <v>160</v>
      </c>
      <c r="U28" s="75">
        <v>160</v>
      </c>
      <c r="V28" s="75">
        <v>168</v>
      </c>
      <c r="W28" s="75">
        <v>176</v>
      </c>
      <c r="X28" s="75">
        <v>160</v>
      </c>
      <c r="Y28" s="75">
        <v>160</v>
      </c>
      <c r="Z28" s="75">
        <v>176</v>
      </c>
      <c r="AA28" s="75">
        <v>176</v>
      </c>
      <c r="AB28" s="75">
        <v>176</v>
      </c>
      <c r="AC28" s="75">
        <v>168</v>
      </c>
      <c r="AD28" s="75">
        <v>168</v>
      </c>
      <c r="AE28" s="95">
        <v>168</v>
      </c>
      <c r="AF28" s="90">
        <v>168</v>
      </c>
      <c r="AG28" s="75">
        <v>168</v>
      </c>
      <c r="AH28" s="75">
        <v>184</v>
      </c>
      <c r="AI28" s="75">
        <v>144</v>
      </c>
      <c r="AJ28" s="75">
        <v>168</v>
      </c>
      <c r="AK28" s="75">
        <v>168</v>
      </c>
      <c r="AL28" s="75">
        <v>168</v>
      </c>
      <c r="AM28" s="75">
        <v>184</v>
      </c>
      <c r="AN28" s="75">
        <v>168</v>
      </c>
      <c r="AO28" s="75">
        <v>176</v>
      </c>
      <c r="AP28" s="95">
        <v>168</v>
      </c>
      <c r="AQ28" s="82"/>
      <c r="AR28" s="85"/>
      <c r="AS28" s="143"/>
      <c r="AT28" s="143"/>
      <c r="AU28" s="143"/>
      <c r="AV28" s="143"/>
      <c r="AW28" s="143"/>
      <c r="AX28" s="84"/>
      <c r="AY28" s="81"/>
    </row>
    <row r="29" spans="1:51" ht="29.45" customHeight="1" x14ac:dyDescent="0.25">
      <c r="A29" s="1"/>
      <c r="B29" s="1"/>
      <c r="C29" s="1"/>
      <c r="D29" s="1"/>
      <c r="E29" s="1"/>
      <c r="F29" s="1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80"/>
      <c r="AR29" s="88"/>
      <c r="AS29" s="153"/>
      <c r="AT29" s="153"/>
      <c r="AU29" s="153"/>
      <c r="AV29" s="153"/>
      <c r="AW29" s="153"/>
      <c r="AX29" s="153"/>
      <c r="AY29" s="81"/>
    </row>
    <row r="30" spans="1:51" ht="23.4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80"/>
      <c r="AR30" s="89"/>
      <c r="AS30" s="152"/>
      <c r="AT30" s="152"/>
      <c r="AU30" s="152"/>
      <c r="AV30" s="152"/>
      <c r="AW30" s="152"/>
      <c r="AX30" s="152"/>
      <c r="AY30" s="81"/>
    </row>
    <row r="31" spans="1:51" x14ac:dyDescent="0.25">
      <c r="AQ31" s="81"/>
      <c r="AR31" s="81"/>
      <c r="AS31" s="81"/>
      <c r="AT31" s="81"/>
      <c r="AU31" s="81"/>
      <c r="AV31" s="81"/>
      <c r="AW31" s="81"/>
      <c r="AX31" s="81"/>
      <c r="AY31" s="81"/>
    </row>
    <row r="32" spans="1:51" x14ac:dyDescent="0.25">
      <c r="AQ32" s="81"/>
      <c r="AR32" s="81"/>
      <c r="AS32" s="81"/>
      <c r="AT32" s="81"/>
      <c r="AU32" s="81"/>
      <c r="AV32" s="81"/>
      <c r="AW32" s="81"/>
      <c r="AX32" s="81"/>
      <c r="AY32" s="81"/>
    </row>
    <row r="33" spans="43:51" x14ac:dyDescent="0.25">
      <c r="AQ33" s="81"/>
      <c r="AR33" s="81"/>
      <c r="AS33" s="81"/>
      <c r="AT33" s="81"/>
      <c r="AU33" s="81"/>
      <c r="AV33" s="81"/>
      <c r="AW33" s="81"/>
      <c r="AX33" s="81"/>
      <c r="AY33" s="81"/>
    </row>
  </sheetData>
  <mergeCells count="55">
    <mergeCell ref="A22:B22"/>
    <mergeCell ref="C22:D22"/>
    <mergeCell ref="AS30:AX30"/>
    <mergeCell ref="AS23:AW23"/>
    <mergeCell ref="A26:B26"/>
    <mergeCell ref="C26:D26"/>
    <mergeCell ref="AS26:AW26"/>
    <mergeCell ref="A27:B27"/>
    <mergeCell ref="C27:D27"/>
    <mergeCell ref="AS27:AW27"/>
    <mergeCell ref="A25:B25"/>
    <mergeCell ref="C25:D25"/>
    <mergeCell ref="A23:B23"/>
    <mergeCell ref="C23:D23"/>
    <mergeCell ref="A28:B28"/>
    <mergeCell ref="C28:D28"/>
    <mergeCell ref="AS28:AW28"/>
    <mergeCell ref="AS29:AX29"/>
    <mergeCell ref="A15:F15"/>
    <mergeCell ref="A18:AP18"/>
    <mergeCell ref="A19:B21"/>
    <mergeCell ref="C19:D21"/>
    <mergeCell ref="E19:E21"/>
    <mergeCell ref="F19:AP19"/>
    <mergeCell ref="H20:S20"/>
    <mergeCell ref="T20:AE20"/>
    <mergeCell ref="AF20:AP20"/>
    <mergeCell ref="AS12:AW12"/>
    <mergeCell ref="A13:B13"/>
    <mergeCell ref="C13:D13"/>
    <mergeCell ref="AS13:AW13"/>
    <mergeCell ref="A10:B10"/>
    <mergeCell ref="C10:D10"/>
    <mergeCell ref="AS10:AW10"/>
    <mergeCell ref="A11:B11"/>
    <mergeCell ref="C11:D11"/>
    <mergeCell ref="AS11:AW11"/>
    <mergeCell ref="A12:B12"/>
    <mergeCell ref="C12:D12"/>
    <mergeCell ref="A7:B7"/>
    <mergeCell ref="C7:D7"/>
    <mergeCell ref="AS7:AW7"/>
    <mergeCell ref="A8:B8"/>
    <mergeCell ref="C8:D8"/>
    <mergeCell ref="AS8:AW8"/>
    <mergeCell ref="A1:G1"/>
    <mergeCell ref="A2:AP2"/>
    <mergeCell ref="A3:AP3"/>
    <mergeCell ref="A4:B6"/>
    <mergeCell ref="C4:D6"/>
    <mergeCell ref="E4:E6"/>
    <mergeCell ref="F4:AP4"/>
    <mergeCell ref="H5:S5"/>
    <mergeCell ref="T5:AE5"/>
    <mergeCell ref="AF5:AP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D88DB0-E497-4322-B707-D370538DE907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df49a756-3c4b-43ae-9123-7673bb107b2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208A105-97BE-4031-BBCA-13E2623F16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E6C34E-EEBB-4C2C-83C9-769BB44C6F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Zinātniskās grupas saraksts</vt:lpstr>
      <vt:lpstr>PLE aprēķina piemērs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 Vegnere</dc:creator>
  <cp:keywords/>
  <dc:description/>
  <cp:lastModifiedBy>Māra Lorberga</cp:lastModifiedBy>
  <cp:revision/>
  <cp:lastPrinted>2024-09-11T13:27:28Z</cp:lastPrinted>
  <dcterms:created xsi:type="dcterms:W3CDTF">2020-08-21T08:32:20Z</dcterms:created>
  <dcterms:modified xsi:type="dcterms:W3CDTF">2025-10-01T12:15:07Z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